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-225" yWindow="150" windowWidth="18195" windowHeight="696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'JUZG COLEGIADO'!$B$1:$N$37</definedName>
    <definedName name="_xlnm.Print_Area" localSheetId="12">JUZGADOS!$A$2:$R$32</definedName>
  </definedNames>
  <calcPr calcId="145621"/>
</workbook>
</file>

<file path=xl/calcChain.xml><?xml version="1.0" encoding="utf-8"?>
<calcChain xmlns="http://schemas.openxmlformats.org/spreadsheetml/2006/main">
  <c r="D16" i="1" l="1"/>
  <c r="C18" i="5" l="1"/>
  <c r="C16" i="3"/>
  <c r="D20" i="26" l="1"/>
  <c r="G21" i="10"/>
  <c r="G20" i="10"/>
  <c r="F23" i="10"/>
  <c r="E23" i="10"/>
  <c r="F15" i="10"/>
  <c r="E15" i="10"/>
  <c r="G13" i="10"/>
  <c r="G12" i="10"/>
  <c r="G18" i="34"/>
  <c r="D18" i="34"/>
  <c r="J17" i="34"/>
  <c r="J15" i="34"/>
  <c r="J13" i="34"/>
  <c r="J11" i="34"/>
  <c r="C17" i="8"/>
  <c r="C26" i="9"/>
  <c r="C40" i="15"/>
  <c r="C63" i="18"/>
  <c r="C37" i="18"/>
  <c r="D37" i="13"/>
  <c r="C37" i="13"/>
  <c r="F27" i="14"/>
  <c r="E27" i="14"/>
  <c r="D27" i="14"/>
  <c r="C27" i="14"/>
  <c r="D17" i="2"/>
  <c r="G23" i="10" l="1"/>
  <c r="G15" i="10"/>
  <c r="G27" i="14"/>
  <c r="E19" i="10"/>
  <c r="E18" i="34" l="1"/>
  <c r="F18" i="34"/>
  <c r="H18" i="34"/>
  <c r="I18" i="34"/>
  <c r="J18" i="34" l="1"/>
  <c r="C16" i="9"/>
  <c r="C31" i="15" l="1"/>
  <c r="B17" i="8" l="1"/>
  <c r="C20" i="26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<sst xmlns="http://schemas.openxmlformats.org/spreadsheetml/2006/main" count="302" uniqueCount="201">
  <si>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</si>
  <si>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</si>
  <si>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</si>
  <si>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</si>
  <si>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</si>
  <si>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</si>
  <si>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</si>
  <si>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</si>
  <si>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</si>
  <si>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</si>
  <si>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</si>
  <si>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</si>
  <si>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</si>
  <si>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</si>
  <si>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</si>
  <si>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</si>
  <si>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</si>
  <si>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</si>
  <si>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</si>
  <si>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</si>
  <si>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</si>
  <si>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</si>
  <si>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</si>
  <si>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</si>
  <si>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</si>
  <si>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</si>
  <si>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</si>
  <si>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</si>
  <si>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</si>
  <si>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</si>
  <si>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</si>
  <si>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</si>
  <si>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</si>
  <si>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</si>
  <si>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</si>
  <si>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</si>
  <si>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</si>
  <si>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</si>
  <si>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</si>
  <si>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</si>
  <si>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</si>
  <si>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</si>
  <si>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</si>
  <si>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</si>
  <si>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</si>
  <si>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</si>
  <si>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</si>
  <si>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</si>
  <si>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</si>
  <si>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</si>
  <si>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</si>
  <si>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</si>
  <si>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</si>
  <si>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</si>
  <si>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</si>
  <si>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</si>
  <si>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</si>
  <si>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</si>
  <si>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</si>
  <si>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</si>
  <si>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</si>
  <si>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</si>
  <si>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</si>
  <si>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</si>
  <si>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</si>
  <si>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</si>
  <si>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</si>
  <si>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</si>
  <si>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</si>
  <si>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</si>
  <si>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</si>
  <si>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</si>
  <si>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</si>
  <si>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</si>
  <si>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</si>
  <si>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</si>
  <si>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</si>
  <si>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</si>
  <si>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</si>
  <si>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</si>
  <si>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</si>
  <si>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</si>
  <si>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</si>
  <si>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</si>
  <si>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</si>
  <si>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</si>
  <si>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</si>
  <si>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</si>
  <si>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</si>
  <si>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</si>
  <si>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</si>
  <si>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</si>
  <si>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</si>
  <si>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</si>
  <si>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</si>
  <si>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</si>
  <si>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</si>
  <si>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</si>
  <si>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</si>
  <si>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</si>
  <si>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</si>
  <si>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</si>
  <si>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</si>
  <si>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</si>
  <si>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</si>
  <si>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</si>
  <si>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</si>
  <si>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</si>
  <si>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</si>
  <si>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</si>
  <si>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</si>
  <si>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</si>
  <si>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</si>
  <si>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</si>
  <si>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</si>
  <si>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</si>
  <si>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</si>
  <si>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</si>
  <si>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</si>
  <si>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</si>
  <si>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</si>
  <si>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</si>
  <si>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</si>
  <si>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</si>
  <si>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</si>
  <si>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</si>
  <si>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</si>
  <si>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</si>
  <si>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</si>
  <si>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</si>
  <si>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Menores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</si>
  <si>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</si>
  <si>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</si>
  <si>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</si>
  <si>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</si>
  <si>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</si>
  <si>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</si>
  <si>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</si>
  <si>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</si>
  <si>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</si>
  <si>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</si>
  <si>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</si>
  <si>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</si>
  <si>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</si>
  <si>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</si>
  <si>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</si>
  <si>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</si>
  <si>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</si>
  <si>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</si>
  <si>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</si>
  <si>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</si>
  <si>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</si>
  <si>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</si>
  <si>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>EDAD  DE LOS CONDUCTORES INVOLUCRADOS EN ESTADO  DE EBRIEDAD 2022</t>
  </si>
  <si>
    <t xml:space="preserve">ESTADOS DE EBRIEDAD </t>
  </si>
  <si>
    <t>DOCUMENTACIÓN DE VEHICULOS PARTICIPANTES</t>
  </si>
  <si>
    <t>GRUAS 2022</t>
  </si>
  <si>
    <t xml:space="preserve">SERVICIO DE GRÚAS </t>
  </si>
  <si>
    <t xml:space="preserve"> JUZGADO  COLEGIADO</t>
  </si>
  <si>
    <t>JUZGADOS DE PROCEDIMIENTOS</t>
  </si>
  <si>
    <t xml:space="preserve">PRINCIPALES CRUCEROS CON MAYOR INCIDENCIA  DE ACCIDENTES </t>
  </si>
  <si>
    <t>OTROS</t>
  </si>
  <si>
    <t>PROCED. IRREGULAR</t>
  </si>
  <si>
    <t>ACCIDENTES VIALES  MAYO  2022</t>
  </si>
  <si>
    <t>MAY/21</t>
  </si>
  <si>
    <t>MAY/22</t>
  </si>
  <si>
    <t xml:space="preserve"> CAUSAS DETERMINANTES  DE ACCIDENTES VIALES MAYO   2022</t>
  </si>
  <si>
    <t>ESTADO  DE   EBRIEDAD  POR HORA MAYO   2022</t>
  </si>
  <si>
    <t xml:space="preserve">MAYO </t>
  </si>
  <si>
    <t>DE MAYO   2022</t>
  </si>
  <si>
    <t xml:space="preserve"> MAYO  2022</t>
  </si>
  <si>
    <t>MAY /21</t>
  </si>
  <si>
    <t xml:space="preserve"> DETENIDOS   MAYO   2022</t>
  </si>
  <si>
    <t>SALIDAS DIFERENTES A LA MULTA  MAYO    2022</t>
  </si>
  <si>
    <t>M A Y O     2 0 2 2</t>
  </si>
  <si>
    <t>MAYO    2022</t>
  </si>
  <si>
    <t>HORARIO DE ACCIDENTES OCURRIDOS EN EL</t>
  </si>
  <si>
    <t>MES DE MAYO    2022</t>
  </si>
  <si>
    <t>AUTOPISTA IBEROAMERICANA Y BLVD. CENTENARIO</t>
  </si>
  <si>
    <t>BLVD. REVOLUCIÓN Y C. BELIGICA</t>
  </si>
  <si>
    <t>AV. JUÁREZ Y C. JUAN GUTEMBERG</t>
  </si>
  <si>
    <t>BLVD. REVOLUCIÓN Y CALZ. COLON</t>
  </si>
  <si>
    <t>BLVD. REVOLUCIÓN Y AV. IGNACIO COMONFORT</t>
  </si>
  <si>
    <t>CALZ. DIAGONAL DE LAS FUENTES Y C. DEL ABASTO</t>
  </si>
  <si>
    <t>CALZ. COLON Y  AV. PRESIDENTE CARRANZA</t>
  </si>
  <si>
    <t>BLVD. DIAGONAL REFORMA Y AV. CORREGIDORA</t>
  </si>
  <si>
    <t>BLVD. REVOLUCIÓN Y C. 38</t>
  </si>
  <si>
    <t>BLVD. TORREÓN MATAMOROS Y BLVD. PEDRO RDZ. TRIANA</t>
  </si>
  <si>
    <t>BLVD. PEDRO RDZ. TRIANA Y CALZ. DIAGONAL DE LAS FUENTES</t>
  </si>
  <si>
    <t>CRUCEROS NO SEMAFORIZADOS</t>
  </si>
  <si>
    <t>NUDO MIXTECO</t>
  </si>
  <si>
    <t>TORREÓN MATAMOROS FTE AL CAMPO MILITAR</t>
  </si>
  <si>
    <t>BLVD. EJERCITO MEXICANO</t>
  </si>
  <si>
    <t>BLVD. EJERCITO MEXICANO Y BLVD. TORREÓN MATAMOROS</t>
  </si>
  <si>
    <t>BLVD. EJERCITO MEXICANO Y C. TORREÓN SAN PEDRO</t>
  </si>
  <si>
    <t>BLVD. EJERCITO MEXICANO Y PUENTE SANTA FE</t>
  </si>
  <si>
    <t>BLVD. EJERCITO MEXICANO  Y C. SALTILLO</t>
  </si>
  <si>
    <t>BLVD. EJERCITO MEXICANO Y BLVD. INDEPENDENCIA</t>
  </si>
  <si>
    <t>BLVD. EJERCITO MEXICANO Y C. EL TAJITO</t>
  </si>
  <si>
    <t xml:space="preserve">BLVD. EJERCITO MEXICANO Y SUS DIFERENTES PUNTOS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</si>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</sst>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8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40" fillId="0" borderId="3" xfId="2" applyFont="1" applyFill="1" applyBorder="1" applyAlignment="1">
      <alignment horizontal="center" vertical="center"/>
    </xf>
    <xf numFmtId="0" fontId="40" fillId="0" borderId="0" xfId="2" applyFont="1" applyFill="1" applyBorder="1" applyAlignment="1">
      <alignment horizontal="center" vertical="center"/>
    </xf>
    <xf numFmtId="0" fontId="40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40" fillId="0" borderId="26" xfId="0" applyFont="1" applyFill="1" applyBorder="1" applyAlignment="1">
      <alignment horizontal="center"/>
    </xf>
    <xf numFmtId="0" fontId="40" fillId="0" borderId="54" xfId="2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48" xfId="0" applyFont="1" applyFill="1" applyBorder="1" applyAlignment="1">
      <alignment horizontal="center" vertical="center"/>
    </xf>
    <xf numFmtId="0" fontId="40" fillId="0" borderId="16" xfId="2" applyFont="1" applyFill="1" applyBorder="1" applyAlignment="1">
      <alignment horizontal="center" vertical="center"/>
    </xf>
    <xf numFmtId="0" fontId="40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40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5" fillId="0" borderId="6" xfId="0" applyFont="1" applyBorder="1" applyAlignment="1">
      <alignment horizontal="left" vertical="center" wrapText="1"/>
    </xf>
    <xf numFmtId="0" fontId="45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43" fillId="0" borderId="0" xfId="2" applyFont="1" applyAlignment="1">
      <alignment vertical="center" wrapText="1"/>
    </xf>
    <xf numFmtId="0" fontId="44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4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7" fillId="0" borderId="2" xfId="0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1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66" xfId="0" applyFont="1" applyBorder="1" applyAlignment="1">
      <alignment horizontal="center" vertic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7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9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7" fillId="5" borderId="15" xfId="2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3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3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46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4" fillId="0" borderId="0" xfId="2" applyFont="1" applyAlignment="1">
      <alignment horizontal="left" vertical="center"/>
    </xf>
    <xf numFmtId="0" fontId="49" fillId="0" borderId="0" xfId="2" applyFont="1" applyAlignment="1">
      <alignment horizontal="left" vertic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8" fillId="0" borderId="0" xfId="0" applyFont="1" applyAlignment="1">
      <alignment horizontal="left" vertical="center" wrapText="1"/>
    </xf>
    <xf numFmtId="0" fontId="49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38" fillId="0" borderId="2" xfId="2" applyFont="1" applyFill="1" applyBorder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2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294</c:v>
                </c:pt>
                <c:pt idx="1">
                  <c:v>9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365</c:v>
                </c:pt>
                <c:pt idx="1">
                  <c:v>11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486400"/>
        <c:axId val="213792384"/>
        <c:axId val="0"/>
      </c:bar3DChart>
      <c:catAx>
        <c:axId val="192486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3792384"/>
        <c:crosses val="autoZero"/>
        <c:auto val="1"/>
        <c:lblAlgn val="ctr"/>
        <c:lblOffset val="100"/>
        <c:noMultiLvlLbl val="0"/>
      </c:catAx>
      <c:valAx>
        <c:axId val="213792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24864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33</c:v>
                </c:pt>
                <c:pt idx="3">
                  <c:v>47</c:v>
                </c:pt>
                <c:pt idx="4">
                  <c:v>55</c:v>
                </c:pt>
                <c:pt idx="5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40</c:v>
                </c:pt>
                <c:pt idx="3">
                  <c:v>51</c:v>
                </c:pt>
                <c:pt idx="4">
                  <c:v>84</c:v>
                </c:pt>
                <c:pt idx="5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454656"/>
        <c:axId val="214329024"/>
        <c:axId val="0"/>
      </c:bar3DChart>
      <c:catAx>
        <c:axId val="19245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329024"/>
        <c:crosses val="autoZero"/>
        <c:auto val="1"/>
        <c:lblAlgn val="ctr"/>
        <c:lblOffset val="100"/>
        <c:noMultiLvlLbl val="0"/>
      </c:catAx>
      <c:valAx>
        <c:axId val="21432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454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13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27</c:v>
                </c:pt>
                <c:pt idx="1">
                  <c:v>27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104064"/>
        <c:axId val="214333056"/>
        <c:axId val="0"/>
      </c:bar3DChart>
      <c:catAx>
        <c:axId val="214104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333056"/>
        <c:crosses val="autoZero"/>
        <c:auto val="1"/>
        <c:lblAlgn val="ctr"/>
        <c:lblOffset val="100"/>
        <c:noMultiLvlLbl val="0"/>
      </c:catAx>
      <c:valAx>
        <c:axId val="2143330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104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MAY/21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1</c:v>
                </c:pt>
                <c:pt idx="1">
                  <c:v>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103552"/>
        <c:axId val="214189760"/>
        <c:axId val="0"/>
      </c:bar3DChart>
      <c:catAx>
        <c:axId val="21410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189760"/>
        <c:crosses val="autoZero"/>
        <c:auto val="1"/>
        <c:lblAlgn val="ctr"/>
        <c:lblOffset val="100"/>
        <c:noMultiLvlLbl val="0"/>
      </c:catAx>
      <c:valAx>
        <c:axId val="214189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10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10</c:v>
                </c:pt>
                <c:pt idx="8">
                  <c:v>27</c:v>
                </c:pt>
                <c:pt idx="9">
                  <c:v>28</c:v>
                </c:pt>
                <c:pt idx="10">
                  <c:v>13</c:v>
                </c:pt>
                <c:pt idx="11">
                  <c:v>16</c:v>
                </c:pt>
                <c:pt idx="12">
                  <c:v>24</c:v>
                </c:pt>
                <c:pt idx="13">
                  <c:v>13</c:v>
                </c:pt>
                <c:pt idx="14">
                  <c:v>38</c:v>
                </c:pt>
                <c:pt idx="15">
                  <c:v>24</c:v>
                </c:pt>
                <c:pt idx="16">
                  <c:v>27</c:v>
                </c:pt>
                <c:pt idx="17">
                  <c:v>26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4297088"/>
        <c:axId val="214228992"/>
        <c:axId val="0"/>
      </c:bar3DChart>
      <c:catAx>
        <c:axId val="214297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228992"/>
        <c:crosses val="autoZero"/>
        <c:auto val="1"/>
        <c:lblAlgn val="ctr"/>
        <c:lblOffset val="100"/>
        <c:noMultiLvlLbl val="0"/>
      </c:catAx>
      <c:valAx>
        <c:axId val="2142289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429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10</c:v>
                </c:pt>
                <c:pt idx="8">
                  <c:v>27</c:v>
                </c:pt>
                <c:pt idx="9">
                  <c:v>28</c:v>
                </c:pt>
                <c:pt idx="10">
                  <c:v>13</c:v>
                </c:pt>
                <c:pt idx="11">
                  <c:v>16</c:v>
                </c:pt>
                <c:pt idx="12">
                  <c:v>24</c:v>
                </c:pt>
                <c:pt idx="13">
                  <c:v>13</c:v>
                </c:pt>
                <c:pt idx="14">
                  <c:v>38</c:v>
                </c:pt>
                <c:pt idx="15">
                  <c:v>24</c:v>
                </c:pt>
                <c:pt idx="16">
                  <c:v>27</c:v>
                </c:pt>
                <c:pt idx="17">
                  <c:v>26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496768"/>
        <c:axId val="214235904"/>
        <c:axId val="0"/>
      </c:bar3DChart>
      <c:catAx>
        <c:axId val="2144967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4235904"/>
        <c:crosses val="autoZero"/>
        <c:auto val="1"/>
        <c:lblAlgn val="ctr"/>
        <c:lblOffset val="100"/>
        <c:noMultiLvlLbl val="0"/>
      </c:catAx>
      <c:valAx>
        <c:axId val="21423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49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8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4573568"/>
        <c:axId val="216195072"/>
        <c:axId val="0"/>
      </c:bar3DChart>
      <c:catAx>
        <c:axId val="214573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6195072"/>
        <c:crosses val="autoZero"/>
        <c:auto val="1"/>
        <c:lblAlgn val="ctr"/>
        <c:lblOffset val="100"/>
        <c:noMultiLvlLbl val="0"/>
      </c:catAx>
      <c:valAx>
        <c:axId val="216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4573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422</c:v>
                </c:pt>
                <c:pt idx="1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574592"/>
        <c:axId val="216200832"/>
        <c:axId val="0"/>
      </c:bar3DChart>
      <c:catAx>
        <c:axId val="214574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6200832"/>
        <c:crosses val="autoZero"/>
        <c:auto val="1"/>
        <c:lblAlgn val="ctr"/>
        <c:lblOffset val="100"/>
        <c:noMultiLvlLbl val="0"/>
      </c:catAx>
      <c:valAx>
        <c:axId val="21620083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4574592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 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602</c:v>
                </c:pt>
                <c:pt idx="1">
                  <c:v>406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523</c:v>
                </c:pt>
                <c:pt idx="1">
                  <c:v>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6456704"/>
        <c:axId val="216489984"/>
        <c:axId val="0"/>
      </c:bar3DChart>
      <c:catAx>
        <c:axId val="2164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6489984"/>
        <c:crosses val="autoZero"/>
        <c:auto val="1"/>
        <c:lblAlgn val="ctr"/>
        <c:lblOffset val="100"/>
        <c:noMultiLvlLbl val="0"/>
      </c:catAx>
      <c:valAx>
        <c:axId val="216489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45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MULTA'!$D$18</c:f>
              <c:numCache>
                <c:formatCode>General</c:formatCode>
                <c:ptCount val="1"/>
                <c:pt idx="0">
                  <c:v>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289728"/>
        <c:axId val="216494016"/>
        <c:axId val="0"/>
      </c:bar3DChart>
      <c:catAx>
        <c:axId val="217289728"/>
        <c:scaling>
          <c:orientation val="minMax"/>
        </c:scaling>
        <c:delete val="1"/>
        <c:axPos val="b"/>
        <c:majorTickMark val="none"/>
        <c:minorTickMark val="none"/>
        <c:tickLblPos val="nextTo"/>
        <c:crossAx val="216494016"/>
        <c:crosses val="autoZero"/>
        <c:auto val="1"/>
        <c:lblAlgn val="ctr"/>
        <c:lblOffset val="100"/>
        <c:noMultiLvlLbl val="0"/>
      </c:catAx>
      <c:valAx>
        <c:axId val="216494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72897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17292288"/>
        <c:axId val="218137152"/>
        <c:axId val="0"/>
      </c:bar3DChart>
      <c:catAx>
        <c:axId val="21729228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137152"/>
        <c:crosses val="autoZero"/>
        <c:auto val="1"/>
        <c:lblAlgn val="ctr"/>
        <c:lblOffset val="100"/>
        <c:noMultiLvlLbl val="0"/>
      </c:catAx>
      <c:valAx>
        <c:axId val="21813715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7292288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7651200"/>
        <c:axId val="218140032"/>
        <c:axId val="0"/>
      </c:bar3DChart>
      <c:catAx>
        <c:axId val="217651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140032"/>
        <c:crosses val="autoZero"/>
        <c:auto val="1"/>
        <c:lblAlgn val="ctr"/>
        <c:lblOffset val="100"/>
        <c:noMultiLvlLbl val="0"/>
      </c:catAx>
      <c:valAx>
        <c:axId val="21814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765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10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8</xdr:row>
      <xdr:rowOff>317499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9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419100</xdr:colOff>
      <xdr:row>1</xdr:row>
      <xdr:rowOff>139700</xdr:rowOff>
    </xdr:from>
    <xdr:to>
      <xdr:col>14</xdr:col>
      <xdr:colOff>132002</xdr:colOff>
      <xdr:row>10</xdr:row>
      <xdr:rowOff>114299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80800" y="330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7</xdr:row>
      <xdr:rowOff>60324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190498</xdr:colOff>
      <xdr:row>4</xdr:row>
      <xdr:rowOff>238125</xdr:rowOff>
    </xdr:from>
    <xdr:to>
      <xdr:col>7</xdr:col>
      <xdr:colOff>904874</xdr:colOff>
      <xdr:row>4</xdr:row>
      <xdr:rowOff>283844</xdr:rowOff>
    </xdr:to>
    <xdr:sp macro="" textlink="">
      <xdr:nvSpPr>
        <xdr:cNvPr id="17" name="16 Rectángulo redondeado"/>
        <xdr:cNvSpPr/>
      </xdr:nvSpPr>
      <xdr:spPr>
        <a:xfrm>
          <a:off x="476248" y="1066800"/>
          <a:ext cx="85153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9</xdr:row>
      <xdr:rowOff>76201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456338</xdr:colOff>
      <xdr:row>0</xdr:row>
      <xdr:rowOff>66675</xdr:rowOff>
    </xdr:from>
    <xdr:to>
      <xdr:col>8</xdr:col>
      <xdr:colOff>704850</xdr:colOff>
      <xdr:row>8</xdr:row>
      <xdr:rowOff>66676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447813" y="6667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8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10</xdr:row>
      <xdr:rowOff>63500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40</xdr:row>
      <xdr:rowOff>76200</xdr:rowOff>
    </xdr:from>
    <xdr:to>
      <xdr:col>13</xdr:col>
      <xdr:colOff>276196</xdr:colOff>
      <xdr:row>50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9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35</xdr:row>
      <xdr:rowOff>57150</xdr:rowOff>
    </xdr:from>
    <xdr:to>
      <xdr:col>3</xdr:col>
      <xdr:colOff>752475</xdr:colOff>
      <xdr:row>40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02945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19</xdr:row>
      <xdr:rowOff>57150</xdr:rowOff>
    </xdr:from>
    <xdr:to>
      <xdr:col>8</xdr:col>
      <xdr:colOff>704850</xdr:colOff>
      <xdr:row>35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298106</xdr:colOff>
      <xdr:row>1</xdr:row>
      <xdr:rowOff>66675</xdr:rowOff>
    </xdr:from>
    <xdr:to>
      <xdr:col>17</xdr:col>
      <xdr:colOff>371475</xdr:colOff>
      <xdr:row>9</xdr:row>
      <xdr:rowOff>189381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432331" y="2286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/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9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266700</xdr:colOff>
      <xdr:row>30</xdr:row>
      <xdr:rowOff>142875</xdr:rowOff>
    </xdr:from>
    <xdr:to>
      <xdr:col>3</xdr:col>
      <xdr:colOff>123825</xdr:colOff>
      <xdr:row>36</xdr:row>
      <xdr:rowOff>14319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5600700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11</xdr:row>
      <xdr:rowOff>28576</xdr:rowOff>
    </xdr:from>
    <xdr:to>
      <xdr:col>13</xdr:col>
      <xdr:colOff>704850</xdr:colOff>
      <xdr:row>27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23" dataDxfId="121" headerRowBorderDxfId="122" tableBorderDxfId="120" totalsRowBorderDxfId="119">
  <tableColumns count="3">
    <tableColumn id="1" name="CONCEPTO" dataDxfId="118"/>
    <tableColumn id="2" name="MAY/21" dataDxfId="117"/>
    <tableColumn id="3" name="MAY/22" dataDxfId="1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15" dataDxfId="113" headerRowBorderDxfId="114" tableBorderDxfId="112">
  <sortState ref="B18:D25">
    <sortCondition ref="C18:C25"/>
  </sortState>
  <tableColumns count="3">
    <tableColumn id="1" name="CONCEPTOS" dataDxfId="111" dataCellStyle="Normal 2"/>
    <tableColumn id="2" name="MAY/21" dataDxfId="110" dataCellStyle="Normal 2"/>
    <tableColumn id="3" name="MAY/22" dataDxfId="10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08" dataDxfId="106" headerRowBorderDxfId="107" tableBorderDxfId="105">
  <tableColumns count="3">
    <tableColumn id="1" name="CONCEPTO" dataDxfId="104" dataCellStyle="Normal 2"/>
    <tableColumn id="2" name="MAY/21" dataDxfId="103" dataCellStyle="Normal 2"/>
    <tableColumn id="3" name="MAY/22" dataDxfId="10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1" dataDxfId="99" headerRowBorderDxfId="100" tableBorderDxfId="98">
  <tableColumns count="3">
    <tableColumn id="1" name="CONCEPTO" dataDxfId="97" dataCellStyle="Normal 2"/>
    <tableColumn id="2" name="MAY/21" dataDxfId="96" dataCellStyle="Normal 2"/>
    <tableColumn id="3" name="MAY/22" dataDxfId="9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94" dataDxfId="92" headerRowBorderDxfId="93" tableBorderDxfId="91" headerRowCellStyle="Normal 2">
  <tableColumns count="6">
    <tableColumn id="1" name="EDAD" dataDxfId="90"/>
    <tableColumn id="2" name="CHOQUES" dataDxfId="89"/>
    <tableColumn id="3" name="ATROPELLOS" dataDxfId="88"/>
    <tableColumn id="4" name="VOLCADURAS" dataDxfId="87"/>
    <tableColumn id="5" name="CAIDA DE PERSONA" dataDxfId="86"/>
    <tableColumn id="6" name="COMPUTO" dataDxfId="8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4" dataDxfId="82" headerRowBorderDxfId="83" tableBorderDxfId="81" headerRowCellStyle="Normal 2" dataCellStyle="Normal 2">
  <tableColumns count="6">
    <tableColumn id="1" name="HORA" dataDxfId="80"/>
    <tableColumn id="2" name="CHOQUES" dataDxfId="79" dataCellStyle="Normal 2"/>
    <tableColumn id="3" name="ATROPELLOS" dataDxfId="78" dataCellStyle="Normal 2"/>
    <tableColumn id="4" name="VOLCADURAS" dataDxfId="77" dataCellStyle="Normal 2"/>
    <tableColumn id="5" name="CAIDA DE PERSONA" dataDxfId="76" dataCellStyle="Normal 2"/>
    <tableColumn id="6" name="COMPUTO" dataDxfId="7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4" dataDxfId="72" headerRowBorderDxfId="73" tableBorderDxfId="71" headerRowCellStyle="Normal 2" dataCellStyle="Normal 2">
  <sortState ref="B12:C37">
    <sortCondition ref="B12:B37"/>
  </sortState>
  <tableColumns count="2">
    <tableColumn id="1" name="HORA" dataDxfId="70"/>
    <tableColumn id="2" name="ESTADO  DE EBRIEDAD" dataDxfId="6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68" dataDxfId="66" headerRowBorderDxfId="67" tableBorderDxfId="65" totalsRowBorderDxfId="64" headerRowCellStyle="Normal 2" dataCellStyle="Normal 2">
  <sortState ref="B46:C63">
    <sortCondition ref="B46:B63"/>
  </sortState>
  <tableColumns count="2">
    <tableColumn id="1" name="EDAD" dataDxfId="63"/>
    <tableColumn id="2" name="ESTADO  DE EBRIEDAD" dataDxfId="6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1" dataDxfId="59" headerRowBorderDxfId="60" tableBorderDxfId="58" totalsRowBorderDxfId="57" headerRowCellStyle="Normal 2">
  <autoFilter ref="B68:C70"/>
  <tableColumns count="2">
    <tableColumn id="1" name="GENERO " dataDxfId="56" dataCellStyle="Normal 2"/>
    <tableColumn id="2" name="E.E." dataDxfId="5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54" dataDxfId="52" headerRowBorderDxfId="53" tableBorderDxfId="51" headerRowCellStyle="Normal 2">
  <tableColumns count="2">
    <tableColumn id="1" name="VEHICULO" dataDxfId="50" dataCellStyle="Normal 2"/>
    <tableColumn id="2" name="CANTIDAD" dataDxfId="4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47" headerRowBorderDxfId="48" tableBorderDxfId="46">
  <tableColumns count="2">
    <tableColumn id="1" name="CONCEPTO" dataDxfId="45"/>
    <tableColumn id="2" name="Columna1" dataDxfId="4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43" dataDxfId="41" headerRowBorderDxfId="42" tableBorderDxfId="40" totalsRowBorderDxfId="39">
  <tableColumns count="2">
    <tableColumn id="1" name="CRUCERO" dataDxfId="38"/>
    <tableColumn id="2" name="No. INCIDENTES" dataDxfId="3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MAY /21" dataDxfId="31"/>
    <tableColumn id="3" name="MAY/22" dataDxfId="3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11" name="Tabla13" displayName="Tabla13" ref="C10:J18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8" name="Tabla8" displayName="Tabla8" ref="B11:G15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9" name="Tabla9" displayName="Tabla9" ref="B18:G23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E16+E17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zoomScale="75" zoomScaleNormal="75" zoomScaleSheetLayoutView="75" zoomScalePageLayoutView="75" workbookViewId="0">
      <selection activeCell="E10" sqref="E10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x14ac:dyDescent="0.2">
      <c r="B1" s="2"/>
      <c r="C1" s="2"/>
      <c r="D1" s="2"/>
    </row>
    <row r="2" spans="2:8" x14ac:dyDescent="0.2">
      <c r="B2" s="334" t="s">
        <v>163</v>
      </c>
      <c r="C2" s="334"/>
      <c r="D2" s="334"/>
      <c r="E2" s="334"/>
      <c r="F2" s="334"/>
      <c r="G2" s="334"/>
      <c r="H2" s="334"/>
    </row>
    <row r="3" spans="2:8" x14ac:dyDescent="0.2">
      <c r="B3" s="334"/>
      <c r="C3" s="334"/>
      <c r="D3" s="334"/>
      <c r="E3" s="334"/>
      <c r="F3" s="334"/>
      <c r="G3" s="334"/>
      <c r="H3" s="334"/>
    </row>
    <row r="4" spans="2:8" ht="50.25" customHeight="1" x14ac:dyDescent="0.2">
      <c r="B4" s="334"/>
      <c r="C4" s="334"/>
      <c r="D4" s="334"/>
      <c r="E4" s="334"/>
      <c r="F4" s="334"/>
      <c r="G4" s="334"/>
      <c r="H4" s="334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4"/>
    </row>
    <row r="10" spans="2:8" ht="21" customHeight="1" x14ac:dyDescent="0.2">
      <c r="B10" s="230" t="s">
        <v>0</v>
      </c>
      <c r="C10" s="231" t="s">
        <v>164</v>
      </c>
      <c r="D10" s="232" t="s">
        <v>165</v>
      </c>
    </row>
    <row r="11" spans="2:8" ht="30.95" customHeight="1" x14ac:dyDescent="0.2">
      <c r="B11" s="228" t="s">
        <v>1</v>
      </c>
      <c r="C11" s="195">
        <v>294</v>
      </c>
      <c r="D11" s="181">
        <v>365</v>
      </c>
    </row>
    <row r="12" spans="2:8" ht="30.95" customHeight="1" x14ac:dyDescent="0.2">
      <c r="B12" s="228" t="s">
        <v>2</v>
      </c>
      <c r="C12" s="195">
        <v>9</v>
      </c>
      <c r="D12" s="181">
        <v>11</v>
      </c>
    </row>
    <row r="13" spans="2:8" ht="30.95" customHeight="1" x14ac:dyDescent="0.2">
      <c r="B13" s="228" t="s">
        <v>3</v>
      </c>
      <c r="C13" s="195">
        <v>8</v>
      </c>
      <c r="D13" s="181">
        <v>9</v>
      </c>
    </row>
    <row r="14" spans="2:8" ht="30.95" customHeight="1" x14ac:dyDescent="0.2">
      <c r="B14" s="228" t="s">
        <v>4</v>
      </c>
      <c r="C14" s="195">
        <v>1</v>
      </c>
      <c r="D14" s="181">
        <v>0</v>
      </c>
    </row>
    <row r="15" spans="2:8" ht="12.75" customHeight="1" x14ac:dyDescent="0.2">
      <c r="B15" s="228"/>
      <c r="C15" s="195"/>
      <c r="D15" s="181"/>
    </row>
    <row r="16" spans="2:8" ht="30.95" customHeight="1" x14ac:dyDescent="0.2">
      <c r="B16" s="328" t="s">
        <v>5</v>
      </c>
      <c r="C16" s="329">
        <v>312</v>
      </c>
      <c r="D16" s="329">
        <f>D11+D12+D13+D14</f>
        <v>385</v>
      </c>
    </row>
    <row r="17" spans="2:5" ht="12.75" customHeight="1" x14ac:dyDescent="0.2">
      <c r="B17" s="228"/>
      <c r="C17" s="195"/>
      <c r="D17" s="181"/>
    </row>
    <row r="18" spans="2:5" ht="30.95" customHeight="1" x14ac:dyDescent="0.2">
      <c r="B18" s="228" t="s">
        <v>6</v>
      </c>
      <c r="C18" s="195">
        <v>221</v>
      </c>
      <c r="D18" s="181">
        <v>275</v>
      </c>
    </row>
    <row r="19" spans="2:5" ht="30.95" customHeight="1" x14ac:dyDescent="0.2">
      <c r="B19" s="229" t="s">
        <v>7</v>
      </c>
      <c r="C19" s="196">
        <v>4</v>
      </c>
      <c r="D19" s="182">
        <v>3</v>
      </c>
    </row>
    <row r="20" spans="2:5" ht="9" customHeight="1" x14ac:dyDescent="0.2">
      <c r="E20" s="73"/>
    </row>
    <row r="21" spans="2:5" x14ac:dyDescent="0.2">
      <c r="E21" s="73"/>
    </row>
    <row r="22" spans="2:5" x14ac:dyDescent="0.2">
      <c r="E22" s="73"/>
    </row>
    <row r="23" spans="2:5" x14ac:dyDescent="0.2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view="pageLayout" topLeftCell="A7" zoomScale="75" zoomScaleNormal="50" zoomScaleSheetLayoutView="75" zoomScalePageLayoutView="75" workbookViewId="0">
      <selection activeCell="E10" sqref="E10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 x14ac:dyDescent="0.2">
      <c r="B2" s="335" t="s">
        <v>166</v>
      </c>
      <c r="C2" s="335"/>
      <c r="D2" s="335"/>
      <c r="E2" s="335"/>
      <c r="F2" s="335"/>
      <c r="G2" s="335"/>
      <c r="H2" s="335"/>
      <c r="I2" s="335"/>
    </row>
    <row r="3" spans="1:17" ht="15" customHeight="1" x14ac:dyDescent="0.2">
      <c r="B3" s="335"/>
      <c r="C3" s="335"/>
      <c r="D3" s="335"/>
      <c r="E3" s="335"/>
      <c r="F3" s="335"/>
      <c r="G3" s="335"/>
      <c r="H3" s="335"/>
      <c r="I3" s="335"/>
      <c r="J3" s="233"/>
      <c r="K3" s="233"/>
    </row>
    <row r="4" spans="1:17" ht="15" customHeight="1" x14ac:dyDescent="0.2">
      <c r="A4" s="233"/>
      <c r="B4" s="335"/>
      <c r="C4" s="335"/>
      <c r="D4" s="335"/>
      <c r="E4" s="335"/>
      <c r="F4" s="335"/>
      <c r="G4" s="335"/>
      <c r="H4" s="335"/>
      <c r="I4" s="335"/>
      <c r="J4" s="233"/>
      <c r="K4" s="233"/>
    </row>
    <row r="5" spans="1:17" ht="15" customHeight="1" x14ac:dyDescent="0.2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</row>
    <row r="6" spans="1:17" ht="13.5" customHeight="1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72"/>
      <c r="M6" s="72"/>
      <c r="N6" s="72"/>
      <c r="O6" s="72"/>
      <c r="P6" s="72"/>
      <c r="Q6" s="72"/>
    </row>
    <row r="8" spans="1:17" ht="11.1" customHeight="1" x14ac:dyDescent="0.2">
      <c r="B8" s="4"/>
      <c r="C8" s="4"/>
      <c r="D8" s="4"/>
    </row>
    <row r="9" spans="1:17" ht="36" customHeight="1" x14ac:dyDescent="0.2">
      <c r="B9" s="152" t="s">
        <v>13</v>
      </c>
      <c r="C9" s="231" t="s">
        <v>164</v>
      </c>
      <c r="D9" s="232" t="s">
        <v>165</v>
      </c>
    </row>
    <row r="10" spans="1:17" ht="30.95" customHeight="1" x14ac:dyDescent="0.2">
      <c r="B10" s="153" t="s">
        <v>11</v>
      </c>
      <c r="C10" s="199">
        <v>0</v>
      </c>
      <c r="D10" s="184">
        <v>3</v>
      </c>
    </row>
    <row r="11" spans="1:17" ht="30.95" customHeight="1" x14ac:dyDescent="0.2">
      <c r="B11" s="153" t="s">
        <v>113</v>
      </c>
      <c r="C11" s="200">
        <v>1</v>
      </c>
      <c r="D11" s="184">
        <v>3</v>
      </c>
    </row>
    <row r="12" spans="1:17" ht="30.95" customHeight="1" x14ac:dyDescent="0.2">
      <c r="B12" s="153" t="s">
        <v>12</v>
      </c>
      <c r="C12" s="200">
        <v>33</v>
      </c>
      <c r="D12" s="184">
        <v>40</v>
      </c>
    </row>
    <row r="13" spans="1:17" ht="37.5" customHeight="1" x14ac:dyDescent="0.2">
      <c r="B13" s="153" t="s">
        <v>10</v>
      </c>
      <c r="C13" s="200">
        <v>47</v>
      </c>
      <c r="D13" s="184">
        <v>51</v>
      </c>
    </row>
    <row r="14" spans="1:17" ht="39.75" customHeight="1" x14ac:dyDescent="0.2">
      <c r="B14" s="153" t="s">
        <v>9</v>
      </c>
      <c r="C14" s="200">
        <v>55</v>
      </c>
      <c r="D14" s="184">
        <v>84</v>
      </c>
    </row>
    <row r="15" spans="1:17" ht="30.95" customHeight="1" thickBot="1" x14ac:dyDescent="0.25">
      <c r="B15" s="154" t="s">
        <v>110</v>
      </c>
      <c r="C15" s="201">
        <v>176</v>
      </c>
      <c r="D15" s="186">
        <v>204</v>
      </c>
    </row>
    <row r="16" spans="1:17" ht="6.75" customHeight="1" thickBot="1" x14ac:dyDescent="0.4">
      <c r="B16" s="183"/>
      <c r="C16" s="197"/>
      <c r="D16" s="202"/>
    </row>
    <row r="17" spans="2:4" ht="30.95" customHeight="1" x14ac:dyDescent="0.2">
      <c r="B17" s="155" t="s">
        <v>5</v>
      </c>
      <c r="C17" s="198">
        <v>312</v>
      </c>
      <c r="D17" s="203">
        <f>SUM(D10:D16)</f>
        <v>385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38"/>
      <c r="C22" s="338"/>
      <c r="D22" s="338"/>
    </row>
    <row r="23" spans="2:4" x14ac:dyDescent="0.2">
      <c r="B23" s="338"/>
      <c r="C23" s="338"/>
      <c r="D23" s="338"/>
    </row>
    <row r="24" spans="2:4" ht="18.75" x14ac:dyDescent="0.3">
      <c r="B24" s="227"/>
      <c r="C24" s="336"/>
      <c r="D24" s="336"/>
    </row>
    <row r="25" spans="2:4" ht="18.75" x14ac:dyDescent="0.3">
      <c r="B25" s="227"/>
      <c r="C25" s="336"/>
      <c r="D25" s="336"/>
    </row>
    <row r="26" spans="2:4" ht="18.75" x14ac:dyDescent="0.3">
      <c r="B26" s="227"/>
      <c r="C26" s="336"/>
      <c r="D26" s="336"/>
    </row>
    <row r="27" spans="2:4" ht="18.75" x14ac:dyDescent="0.3">
      <c r="B27" s="227"/>
      <c r="C27" s="336"/>
      <c r="D27" s="336"/>
    </row>
    <row r="28" spans="2:4" ht="18.75" x14ac:dyDescent="0.3">
      <c r="B28" s="227"/>
      <c r="C28" s="336"/>
      <c r="D28" s="336"/>
    </row>
    <row r="29" spans="2:4" ht="18.75" x14ac:dyDescent="0.3">
      <c r="B29" s="227"/>
      <c r="C29" s="336"/>
      <c r="D29" s="336"/>
    </row>
    <row r="30" spans="2:4" ht="18.75" x14ac:dyDescent="0.3">
      <c r="B30" s="227"/>
      <c r="C30" s="336"/>
      <c r="D30" s="336"/>
    </row>
    <row r="31" spans="2:4" ht="18.75" x14ac:dyDescent="0.3">
      <c r="B31" s="227"/>
      <c r="C31" s="336"/>
      <c r="D31" s="336"/>
    </row>
    <row r="32" spans="2:4" ht="18.75" x14ac:dyDescent="0.3">
      <c r="B32" s="227"/>
      <c r="C32" s="336"/>
      <c r="D32" s="336"/>
    </row>
    <row r="33" spans="2:4" ht="18.75" x14ac:dyDescent="0.3">
      <c r="B33" s="227"/>
      <c r="C33" s="336"/>
      <c r="D33" s="336"/>
    </row>
    <row r="34" spans="2:4" ht="18.75" x14ac:dyDescent="0.3">
      <c r="B34" s="227"/>
      <c r="C34" s="336"/>
      <c r="D34" s="336"/>
    </row>
    <row r="35" spans="2:4" ht="15.75" x14ac:dyDescent="0.25">
      <c r="B35" s="7"/>
      <c r="C35" s="337"/>
      <c r="D35" s="337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topLeftCell="A2" zoomScale="75" zoomScaleNormal="50" zoomScaleSheetLayoutView="75" zoomScalePageLayoutView="75" workbookViewId="0">
      <selection activeCell="E10" sqref="E10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x14ac:dyDescent="0.2">
      <c r="F1" s="91"/>
    </row>
    <row r="3" spans="2:12" ht="15" customHeight="1" x14ac:dyDescent="0.2">
      <c r="B3" s="339" t="s">
        <v>149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</row>
    <row r="4" spans="2:12" ht="24.75" customHeight="1" x14ac:dyDescent="0.2"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</row>
    <row r="5" spans="2:12" ht="15" customHeight="1" x14ac:dyDescent="0.2"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56" t="s">
        <v>0</v>
      </c>
      <c r="C11" s="231" t="s">
        <v>164</v>
      </c>
      <c r="D11" s="232" t="s">
        <v>165</v>
      </c>
    </row>
    <row r="12" spans="2:12" ht="30.95" customHeight="1" x14ac:dyDescent="0.2">
      <c r="B12" s="153" t="s">
        <v>14</v>
      </c>
      <c r="C12" s="367">
        <v>13</v>
      </c>
      <c r="D12" s="204">
        <v>27</v>
      </c>
    </row>
    <row r="13" spans="2:12" ht="30.95" customHeight="1" x14ac:dyDescent="0.2">
      <c r="B13" s="153" t="s">
        <v>15</v>
      </c>
      <c r="C13" s="367">
        <v>30</v>
      </c>
      <c r="D13" s="204">
        <v>27</v>
      </c>
    </row>
    <row r="14" spans="2:12" ht="30.95" customHeight="1" x14ac:dyDescent="0.2">
      <c r="B14" s="153" t="s">
        <v>16</v>
      </c>
      <c r="C14" s="367">
        <v>0</v>
      </c>
      <c r="D14" s="204">
        <v>3</v>
      </c>
    </row>
    <row r="15" spans="2:12" ht="13.5" customHeight="1" x14ac:dyDescent="0.2">
      <c r="B15" s="157"/>
      <c r="C15" s="207"/>
      <c r="D15" s="205"/>
    </row>
    <row r="16" spans="2:12" ht="30.95" customHeight="1" x14ac:dyDescent="0.2">
      <c r="B16" s="158" t="s">
        <v>5</v>
      </c>
      <c r="C16" s="208">
        <f>C12+C13</f>
        <v>43</v>
      </c>
      <c r="D16" s="206">
        <f>D12+D13</f>
        <v>54</v>
      </c>
    </row>
    <row r="20" spans="2:2" ht="15.75" x14ac:dyDescent="0.25">
      <c r="B20" s="58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3"/>
  <sheetViews>
    <sheetView showGridLines="0" view="pageLayout" topLeftCell="A4" zoomScale="75" zoomScaleNormal="50" zoomScaleSheetLayoutView="75" zoomScalePageLayoutView="75" workbookViewId="0">
      <selection activeCell="E10" sqref="E10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 x14ac:dyDescent="0.2">
      <c r="B4" s="339" t="s">
        <v>150</v>
      </c>
      <c r="C4" s="339"/>
      <c r="D4" s="339"/>
      <c r="E4" s="339"/>
      <c r="F4" s="339"/>
      <c r="G4" s="339"/>
      <c r="H4" s="339"/>
      <c r="I4" s="339"/>
      <c r="J4" s="339"/>
    </row>
    <row r="5" spans="2:10" x14ac:dyDescent="0.2">
      <c r="B5" s="339"/>
      <c r="C5" s="339"/>
      <c r="D5" s="339"/>
      <c r="E5" s="339"/>
      <c r="F5" s="339"/>
      <c r="G5" s="339"/>
      <c r="H5" s="339"/>
      <c r="I5" s="339"/>
      <c r="J5" s="339"/>
    </row>
    <row r="6" spans="2:10" x14ac:dyDescent="0.2">
      <c r="B6" s="339"/>
      <c r="C6" s="339"/>
      <c r="D6" s="339"/>
      <c r="E6" s="339"/>
      <c r="F6" s="339"/>
      <c r="G6" s="339"/>
      <c r="H6" s="339"/>
      <c r="I6" s="339"/>
      <c r="J6" s="339"/>
    </row>
    <row r="12" spans="2:10" x14ac:dyDescent="0.2">
      <c r="B12" s="8" t="s">
        <v>8</v>
      </c>
      <c r="C12" s="5"/>
      <c r="D12" s="5"/>
    </row>
    <row r="13" spans="2:10" ht="36" customHeight="1" x14ac:dyDescent="0.2">
      <c r="B13" s="156" t="s">
        <v>0</v>
      </c>
      <c r="C13" s="231" t="s">
        <v>164</v>
      </c>
      <c r="D13" s="232" t="s">
        <v>165</v>
      </c>
    </row>
    <row r="14" spans="2:10" ht="30.95" customHeight="1" x14ac:dyDescent="0.2">
      <c r="B14" s="153" t="s">
        <v>14</v>
      </c>
      <c r="C14" s="367">
        <v>6</v>
      </c>
      <c r="D14" s="184">
        <v>1</v>
      </c>
    </row>
    <row r="15" spans="2:10" ht="30.95" customHeight="1" x14ac:dyDescent="0.2">
      <c r="B15" s="153" t="s">
        <v>15</v>
      </c>
      <c r="C15" s="367">
        <v>2</v>
      </c>
      <c r="D15" s="184">
        <v>8</v>
      </c>
    </row>
    <row r="16" spans="2:10" ht="30.95" customHeight="1" x14ac:dyDescent="0.2">
      <c r="B16" s="153" t="s">
        <v>16</v>
      </c>
      <c r="C16" s="326"/>
      <c r="D16" s="184">
        <v>0</v>
      </c>
    </row>
    <row r="17" spans="2:4" ht="13.5" customHeight="1" x14ac:dyDescent="0.2">
      <c r="B17" s="157"/>
      <c r="C17" s="209"/>
      <c r="D17" s="185"/>
    </row>
    <row r="18" spans="2:4" ht="30.95" customHeight="1" x14ac:dyDescent="0.2">
      <c r="B18" s="158" t="s">
        <v>5</v>
      </c>
      <c r="C18" s="210">
        <f>C14+C15</f>
        <v>8</v>
      </c>
      <c r="D18" s="186">
        <f>D14+D15</f>
        <v>9</v>
      </c>
    </row>
    <row r="43" spans="2:2" x14ac:dyDescent="0.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topLeftCell="B26" zoomScaleNormal="50" zoomScaleSheetLayoutView="75" workbookViewId="0">
      <selection activeCell="E10" sqref="E10"/>
    </sheetView>
  </sheetViews>
  <sheetFormatPr baseColWidth="10" defaultRowHeight="12.75" x14ac:dyDescent="0.2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18.75" customHeight="1" x14ac:dyDescent="0.2"/>
    <row r="2" spans="1:10" ht="12.75" customHeight="1" x14ac:dyDescent="0.2">
      <c r="B2" s="340" t="s">
        <v>151</v>
      </c>
      <c r="C2" s="340"/>
      <c r="D2" s="340"/>
      <c r="E2" s="340"/>
      <c r="F2" s="340"/>
      <c r="G2" s="340"/>
      <c r="H2" s="235"/>
      <c r="I2" s="234"/>
      <c r="J2" s="234"/>
    </row>
    <row r="3" spans="1:10" ht="18" customHeight="1" x14ac:dyDescent="0.2">
      <c r="B3" s="340"/>
      <c r="C3" s="340"/>
      <c r="D3" s="340"/>
      <c r="E3" s="340"/>
      <c r="F3" s="340"/>
      <c r="G3" s="340"/>
      <c r="H3" s="235"/>
      <c r="I3" s="234"/>
      <c r="J3" s="234"/>
    </row>
    <row r="4" spans="1:10" ht="15.75" customHeight="1" x14ac:dyDescent="0.2">
      <c r="A4" s="235"/>
      <c r="B4" s="340"/>
      <c r="C4" s="340"/>
      <c r="D4" s="340"/>
      <c r="E4" s="340"/>
      <c r="F4" s="340"/>
      <c r="G4" s="340"/>
      <c r="H4" s="235"/>
      <c r="I4" s="234"/>
      <c r="J4" s="234"/>
    </row>
    <row r="5" spans="1:10" ht="22.5" customHeight="1" x14ac:dyDescent="0.2">
      <c r="A5" s="235"/>
      <c r="B5" s="235"/>
      <c r="C5" s="235"/>
      <c r="D5" s="235"/>
      <c r="E5" s="235"/>
      <c r="F5" s="235"/>
      <c r="G5" s="235"/>
      <c r="H5" s="235"/>
      <c r="I5" s="234"/>
      <c r="J5" s="234"/>
    </row>
    <row r="6" spans="1:10" ht="12.75" customHeight="1" x14ac:dyDescent="0.2">
      <c r="A6" s="234"/>
      <c r="B6" s="234"/>
      <c r="C6" s="234"/>
      <c r="D6" s="234"/>
      <c r="E6" s="234"/>
      <c r="F6" s="234"/>
      <c r="G6" s="234"/>
      <c r="H6" s="234"/>
      <c r="I6" s="234"/>
      <c r="J6" s="234"/>
    </row>
    <row r="9" spans="1:10" ht="33" customHeight="1" thickBot="1" x14ac:dyDescent="0.25">
      <c r="B9" s="122" t="s">
        <v>58</v>
      </c>
      <c r="C9" s="123" t="s">
        <v>1</v>
      </c>
      <c r="D9" s="123" t="s">
        <v>2</v>
      </c>
      <c r="E9" s="123" t="s">
        <v>3</v>
      </c>
      <c r="F9" s="123" t="s">
        <v>32</v>
      </c>
      <c r="G9" s="124" t="s">
        <v>17</v>
      </c>
    </row>
    <row r="10" spans="1:10" ht="23.25" customHeight="1" x14ac:dyDescent="0.2">
      <c r="B10" s="238" t="s">
        <v>59</v>
      </c>
      <c r="C10" s="125">
        <v>29</v>
      </c>
      <c r="D10" s="125">
        <v>0</v>
      </c>
      <c r="E10" s="125">
        <v>0</v>
      </c>
      <c r="F10" s="125">
        <v>0</v>
      </c>
      <c r="G10" s="125">
        <f t="shared" ref="G10:G25" si="0">SUM(C10:F10)</f>
        <v>29</v>
      </c>
    </row>
    <row r="11" spans="1:10" ht="22.5" customHeight="1" x14ac:dyDescent="0.2">
      <c r="B11" s="239" t="s">
        <v>60</v>
      </c>
      <c r="C11" s="126">
        <v>84</v>
      </c>
      <c r="D11" s="126">
        <v>0</v>
      </c>
      <c r="E11" s="126">
        <v>0</v>
      </c>
      <c r="F11" s="126">
        <v>0</v>
      </c>
      <c r="G11" s="127">
        <f t="shared" si="0"/>
        <v>84</v>
      </c>
      <c r="H11" s="19"/>
    </row>
    <row r="12" spans="1:10" ht="30" customHeight="1" x14ac:dyDescent="0.2">
      <c r="B12" s="239" t="s">
        <v>61</v>
      </c>
      <c r="C12" s="126">
        <v>99</v>
      </c>
      <c r="D12" s="126">
        <v>1</v>
      </c>
      <c r="E12" s="126">
        <v>2</v>
      </c>
      <c r="F12" s="126">
        <v>0</v>
      </c>
      <c r="G12" s="127">
        <f t="shared" si="0"/>
        <v>102</v>
      </c>
    </row>
    <row r="13" spans="1:10" ht="27.95" customHeight="1" x14ac:dyDescent="0.2">
      <c r="B13" s="239" t="s">
        <v>62</v>
      </c>
      <c r="C13" s="126">
        <v>104</v>
      </c>
      <c r="D13" s="126">
        <v>2</v>
      </c>
      <c r="E13" s="126">
        <v>0</v>
      </c>
      <c r="F13" s="126">
        <v>0</v>
      </c>
      <c r="G13" s="127">
        <f t="shared" si="0"/>
        <v>106</v>
      </c>
    </row>
    <row r="14" spans="1:10" ht="27.95" customHeight="1" x14ac:dyDescent="0.2">
      <c r="B14" s="239" t="s">
        <v>63</v>
      </c>
      <c r="C14" s="126">
        <v>70</v>
      </c>
      <c r="D14" s="126">
        <v>1</v>
      </c>
      <c r="E14" s="126">
        <v>2</v>
      </c>
      <c r="F14" s="126">
        <v>0</v>
      </c>
      <c r="G14" s="127">
        <f t="shared" si="0"/>
        <v>73</v>
      </c>
    </row>
    <row r="15" spans="1:10" ht="27.95" customHeight="1" x14ac:dyDescent="0.2">
      <c r="B15" s="239" t="s">
        <v>64</v>
      </c>
      <c r="C15" s="126">
        <v>57</v>
      </c>
      <c r="D15" s="126">
        <v>2</v>
      </c>
      <c r="E15" s="126">
        <v>0</v>
      </c>
      <c r="F15" s="126">
        <v>0</v>
      </c>
      <c r="G15" s="127">
        <f t="shared" si="0"/>
        <v>59</v>
      </c>
    </row>
    <row r="16" spans="1:10" ht="27.95" customHeight="1" x14ac:dyDescent="0.2">
      <c r="B16" s="239" t="s">
        <v>65</v>
      </c>
      <c r="C16" s="126">
        <v>64</v>
      </c>
      <c r="D16" s="126">
        <v>1</v>
      </c>
      <c r="E16" s="126">
        <v>2</v>
      </c>
      <c r="F16" s="126">
        <v>0</v>
      </c>
      <c r="G16" s="127">
        <f t="shared" si="0"/>
        <v>67</v>
      </c>
    </row>
    <row r="17" spans="2:7" ht="27.95" customHeight="1" x14ac:dyDescent="0.2">
      <c r="B17" s="239" t="s">
        <v>66</v>
      </c>
      <c r="C17" s="126">
        <v>42</v>
      </c>
      <c r="D17" s="126">
        <v>1</v>
      </c>
      <c r="E17" s="126">
        <v>0</v>
      </c>
      <c r="F17" s="126">
        <v>0</v>
      </c>
      <c r="G17" s="127">
        <f t="shared" si="0"/>
        <v>43</v>
      </c>
    </row>
    <row r="18" spans="2:7" ht="27.95" customHeight="1" x14ac:dyDescent="0.2">
      <c r="B18" s="239" t="s">
        <v>67</v>
      </c>
      <c r="C18" s="126">
        <v>28</v>
      </c>
      <c r="D18" s="126">
        <v>0</v>
      </c>
      <c r="E18" s="126">
        <v>2</v>
      </c>
      <c r="F18" s="126">
        <v>0</v>
      </c>
      <c r="G18" s="126">
        <f t="shared" si="0"/>
        <v>30</v>
      </c>
    </row>
    <row r="19" spans="2:7" ht="27.95" customHeight="1" x14ac:dyDescent="0.2">
      <c r="B19" s="239" t="s">
        <v>68</v>
      </c>
      <c r="C19" s="126">
        <v>31</v>
      </c>
      <c r="D19" s="126">
        <v>2</v>
      </c>
      <c r="E19" s="126">
        <v>0</v>
      </c>
      <c r="F19" s="126">
        <v>0</v>
      </c>
      <c r="G19" s="126">
        <f t="shared" si="0"/>
        <v>33</v>
      </c>
    </row>
    <row r="20" spans="2:7" ht="27.95" customHeight="1" x14ac:dyDescent="0.2">
      <c r="B20" s="239" t="s">
        <v>69</v>
      </c>
      <c r="C20" s="126">
        <v>19</v>
      </c>
      <c r="D20" s="126">
        <v>0</v>
      </c>
      <c r="E20" s="126">
        <v>0</v>
      </c>
      <c r="F20" s="126">
        <v>0</v>
      </c>
      <c r="G20" s="126">
        <f t="shared" si="0"/>
        <v>19</v>
      </c>
    </row>
    <row r="21" spans="2:7" ht="27.95" customHeight="1" x14ac:dyDescent="0.2">
      <c r="B21" s="239" t="s">
        <v>70</v>
      </c>
      <c r="C21" s="126">
        <v>12</v>
      </c>
      <c r="D21" s="126">
        <v>0</v>
      </c>
      <c r="E21" s="126">
        <v>0</v>
      </c>
      <c r="F21" s="126">
        <v>0</v>
      </c>
      <c r="G21" s="126">
        <f t="shared" si="0"/>
        <v>12</v>
      </c>
    </row>
    <row r="22" spans="2:7" ht="27.95" customHeight="1" x14ac:dyDescent="0.2">
      <c r="B22" s="239" t="s">
        <v>71</v>
      </c>
      <c r="C22" s="126">
        <v>7</v>
      </c>
      <c r="D22" s="126">
        <v>0</v>
      </c>
      <c r="E22" s="126">
        <v>0</v>
      </c>
      <c r="F22" s="126">
        <v>0</v>
      </c>
      <c r="G22" s="126">
        <f t="shared" si="0"/>
        <v>7</v>
      </c>
    </row>
    <row r="23" spans="2:7" ht="27.95" customHeight="1" x14ac:dyDescent="0.2">
      <c r="B23" s="239" t="s">
        <v>72</v>
      </c>
      <c r="C23" s="126">
        <v>3</v>
      </c>
      <c r="D23" s="126">
        <v>0</v>
      </c>
      <c r="E23" s="126">
        <v>0</v>
      </c>
      <c r="F23" s="126">
        <v>0</v>
      </c>
      <c r="G23" s="126">
        <f t="shared" si="0"/>
        <v>3</v>
      </c>
    </row>
    <row r="24" spans="2:7" ht="27.95" customHeight="1" x14ac:dyDescent="0.2">
      <c r="B24" s="239" t="s">
        <v>73</v>
      </c>
      <c r="C24" s="126">
        <v>0</v>
      </c>
      <c r="D24" s="126">
        <v>0</v>
      </c>
      <c r="E24" s="126">
        <v>0</v>
      </c>
      <c r="F24" s="126">
        <v>0</v>
      </c>
      <c r="G24" s="126">
        <f t="shared" si="0"/>
        <v>0</v>
      </c>
    </row>
    <row r="25" spans="2:7" ht="27.95" customHeight="1" x14ac:dyDescent="0.2">
      <c r="B25" s="239" t="s">
        <v>74</v>
      </c>
      <c r="C25" s="126">
        <v>0</v>
      </c>
      <c r="D25" s="126">
        <v>0</v>
      </c>
      <c r="E25" s="126">
        <v>0</v>
      </c>
      <c r="F25" s="126">
        <v>0</v>
      </c>
      <c r="G25" s="126">
        <f t="shared" si="0"/>
        <v>0</v>
      </c>
    </row>
    <row r="26" spans="2:7" ht="12" customHeight="1" thickBot="1" x14ac:dyDescent="0.25">
      <c r="B26" s="132"/>
      <c r="C26" s="129"/>
      <c r="D26" s="129"/>
      <c r="E26" s="129"/>
      <c r="F26" s="129"/>
      <c r="G26" s="129"/>
    </row>
    <row r="27" spans="2:7" ht="44.25" customHeight="1" thickBot="1" x14ac:dyDescent="0.25">
      <c r="B27" s="242" t="s">
        <v>117</v>
      </c>
      <c r="C27" s="243">
        <f>SUM(C10:C26)</f>
        <v>649</v>
      </c>
      <c r="D27" s="243">
        <f>SUM(D10:D26)</f>
        <v>10</v>
      </c>
      <c r="E27" s="243">
        <f>SUM(E10:E26)</f>
        <v>8</v>
      </c>
      <c r="F27" s="243">
        <f>SUM(F10:F26)</f>
        <v>0</v>
      </c>
      <c r="G27" s="244">
        <f>SUM(C27:F27)</f>
        <v>667</v>
      </c>
    </row>
    <row r="28" spans="2:7" ht="13.5" customHeight="1" x14ac:dyDescent="0.2">
      <c r="B28" s="241"/>
      <c r="C28" s="57"/>
      <c r="D28" s="57"/>
      <c r="E28" s="57"/>
      <c r="F28" s="57"/>
      <c r="G28" s="57"/>
    </row>
    <row r="29" spans="2:7" ht="27" customHeight="1" x14ac:dyDescent="0.2">
      <c r="B29" s="239" t="s">
        <v>75</v>
      </c>
      <c r="C29" s="126">
        <v>2</v>
      </c>
      <c r="D29" s="126">
        <v>0</v>
      </c>
      <c r="E29" s="126">
        <v>0</v>
      </c>
      <c r="F29" s="126">
        <v>0</v>
      </c>
      <c r="G29" s="126">
        <f>Tabla12[[#This Row],[CAIDA DE PERSONA]]+Tabla12[[#This Row],[VOLCADURAS]]+Tabla12[[#This Row],[ATROPELLOS]]+Tabla12[[#This Row],[CHOQUES]]</f>
        <v>2</v>
      </c>
    </row>
    <row r="30" spans="2:7" ht="21" customHeight="1" x14ac:dyDescent="0.2">
      <c r="B30" s="239" t="s">
        <v>76</v>
      </c>
      <c r="C30" s="126">
        <v>0</v>
      </c>
      <c r="D30" s="126">
        <v>1</v>
      </c>
      <c r="E30" s="131">
        <v>0</v>
      </c>
      <c r="F30" s="126">
        <v>0</v>
      </c>
      <c r="G30" s="126">
        <f>Tabla12[[#This Row],[CAIDA DE PERSONA]]+Tabla12[[#This Row],[VOLCADURAS]]+Tabla12[[#This Row],[ATROPELLOS]]+Tabla12[[#This Row],[CHOQUES]]</f>
        <v>1</v>
      </c>
    </row>
    <row r="31" spans="2:7" ht="18.75" customHeight="1" x14ac:dyDescent="0.2">
      <c r="B31" s="239" t="s">
        <v>77</v>
      </c>
      <c r="C31" s="126">
        <v>3</v>
      </c>
      <c r="D31" s="126">
        <v>0</v>
      </c>
      <c r="E31" s="131">
        <v>1</v>
      </c>
      <c r="F31" s="126">
        <v>0</v>
      </c>
      <c r="G31" s="126">
        <f>Tabla12[[#This Row],[CAIDA DE PERSONA]]+Tabla12[[#This Row],[VOLCADURAS]]+Tabla12[[#This Row],[ATROPELLOS]]+Tabla12[[#This Row],[CHOQUES]]</f>
        <v>4</v>
      </c>
    </row>
    <row r="32" spans="2:7" ht="21.75" customHeight="1" x14ac:dyDescent="0.2">
      <c r="B32" s="239" t="s">
        <v>78</v>
      </c>
      <c r="C32" s="126">
        <v>3</v>
      </c>
      <c r="D32" s="126">
        <v>0</v>
      </c>
      <c r="E32" s="126">
        <v>0</v>
      </c>
      <c r="F32" s="126">
        <v>0</v>
      </c>
      <c r="G32" s="126">
        <f>Tabla12[[#This Row],[CAIDA DE PERSONA]]+Tabla12[[#This Row],[VOLCADURAS]]+Tabla12[[#This Row],[ATROPELLOS]]+Tabla12[[#This Row],[CHOQUES]]</f>
        <v>3</v>
      </c>
    </row>
    <row r="33" spans="2:10" ht="9.75" customHeight="1" thickBot="1" x14ac:dyDescent="0.25">
      <c r="B33" s="132"/>
      <c r="C33" s="129"/>
      <c r="D33" s="129"/>
      <c r="E33" s="129"/>
      <c r="F33" s="129"/>
      <c r="G33" s="129"/>
      <c r="J33" s="27"/>
    </row>
    <row r="34" spans="2:10" ht="32.25" customHeight="1" thickBot="1" x14ac:dyDescent="0.25">
      <c r="B34" s="240" t="s">
        <v>79</v>
      </c>
      <c r="C34" s="130">
        <f>SUM(C29:C33)</f>
        <v>8</v>
      </c>
      <c r="D34" s="130">
        <f>SUM(D29:D33)</f>
        <v>1</v>
      </c>
      <c r="E34" s="130">
        <f>SUM(E29:E33)</f>
        <v>1</v>
      </c>
      <c r="F34" s="130">
        <f>SUM(F29:F33)</f>
        <v>0</v>
      </c>
      <c r="G34" s="56">
        <f>SUM(C34:F34)</f>
        <v>10</v>
      </c>
      <c r="J34" s="27"/>
    </row>
    <row r="35" spans="2:10" ht="9.75" customHeight="1" thickBot="1" x14ac:dyDescent="0.25">
      <c r="B35" s="26"/>
      <c r="C35" s="27"/>
      <c r="D35" s="27"/>
      <c r="E35" s="27"/>
      <c r="F35" s="27"/>
      <c r="G35" s="27"/>
      <c r="J35" s="27"/>
    </row>
    <row r="36" spans="2:10" ht="32.25" customHeight="1" thickBot="1" x14ac:dyDescent="0.25">
      <c r="B36" s="237" t="s">
        <v>80</v>
      </c>
      <c r="C36" s="35">
        <v>30</v>
      </c>
      <c r="D36" s="35">
        <v>0</v>
      </c>
      <c r="E36" s="36">
        <v>3</v>
      </c>
      <c r="F36" s="36">
        <v>0</v>
      </c>
      <c r="G36" s="37">
        <f>C36+D36+E36+F36</f>
        <v>33</v>
      </c>
    </row>
    <row r="37" spans="2:10" ht="30.95" customHeight="1" x14ac:dyDescent="0.2">
      <c r="B37" s="237" t="s">
        <v>5</v>
      </c>
      <c r="C37" s="36">
        <f>C34+C27+C36</f>
        <v>687</v>
      </c>
      <c r="D37" s="36">
        <f>D36+D34+D27</f>
        <v>11</v>
      </c>
      <c r="E37" s="36">
        <f>E36+E34+E27</f>
        <v>12</v>
      </c>
      <c r="F37" s="36">
        <f>F36+F34+F27</f>
        <v>0</v>
      </c>
      <c r="G37" s="37">
        <f>C37+D37+E37+F37</f>
        <v>710</v>
      </c>
      <c r="J37" s="34"/>
    </row>
    <row r="38" spans="2:10" ht="21.75" customHeight="1" x14ac:dyDescent="0.2"/>
    <row r="39" spans="2:10" ht="18.75" customHeight="1" x14ac:dyDescent="0.2">
      <c r="C39" s="236"/>
    </row>
    <row r="40" spans="2:10" ht="25.5" customHeight="1" x14ac:dyDescent="0.2"/>
    <row r="41" spans="2:10" ht="18.75" customHeight="1" x14ac:dyDescent="0.2">
      <c r="C41" s="26"/>
      <c r="D41" s="27"/>
      <c r="E41" s="27"/>
      <c r="F41" s="27"/>
      <c r="G41" s="27"/>
      <c r="H41" s="27"/>
    </row>
    <row r="42" spans="2:10" ht="30.95" customHeight="1" x14ac:dyDescent="0.2">
      <c r="D42" s="341" t="s">
        <v>120</v>
      </c>
      <c r="E42" s="341"/>
      <c r="F42" s="341"/>
      <c r="G42" s="341"/>
    </row>
    <row r="43" spans="2:10" ht="30.95" customHeight="1" x14ac:dyDescent="0.2">
      <c r="C43" s="29"/>
      <c r="D43" s="341"/>
      <c r="E43" s="341"/>
      <c r="F43" s="341"/>
      <c r="G43" s="341"/>
      <c r="H43" s="29"/>
    </row>
    <row r="44" spans="2:10" ht="30.95" customHeight="1" x14ac:dyDescent="0.2">
      <c r="C44" s="29"/>
      <c r="D44" s="29"/>
      <c r="E44" s="29"/>
      <c r="F44" s="29"/>
      <c r="G44" s="29"/>
      <c r="H44" s="29"/>
    </row>
    <row r="45" spans="2:10" ht="30.95" customHeight="1" x14ac:dyDescent="0.2">
      <c r="C45" s="30"/>
      <c r="D45" s="30"/>
      <c r="E45" s="30"/>
      <c r="F45" s="30"/>
      <c r="G45" s="30"/>
      <c r="H45" s="30"/>
    </row>
    <row r="46" spans="2:10" ht="30.95" customHeight="1" x14ac:dyDescent="0.2">
      <c r="C46" s="31"/>
      <c r="D46" s="31"/>
      <c r="E46" s="31"/>
      <c r="F46" s="31"/>
      <c r="G46" s="31"/>
      <c r="H46" s="31"/>
    </row>
    <row r="47" spans="2:10" ht="30.95" customHeight="1" x14ac:dyDescent="0.2">
      <c r="C47" s="32"/>
      <c r="D47" s="32"/>
      <c r="E47" s="32"/>
      <c r="F47" s="32"/>
      <c r="G47" s="32"/>
      <c r="H47" s="32"/>
    </row>
    <row r="48" spans="2:10" ht="30.95" customHeight="1" x14ac:dyDescent="0.2">
      <c r="C48" s="26"/>
      <c r="D48" s="27"/>
      <c r="E48" s="27"/>
      <c r="F48" s="27"/>
      <c r="G48" s="27"/>
      <c r="H48" s="27"/>
    </row>
    <row r="49" spans="3:8" ht="30.95" customHeight="1" x14ac:dyDescent="0.2">
      <c r="C49" s="26"/>
      <c r="D49" s="27"/>
      <c r="E49" s="27"/>
      <c r="F49" s="27"/>
      <c r="G49" s="27"/>
      <c r="H49" s="27"/>
    </row>
    <row r="50" spans="3:8" ht="30.95" customHeight="1" x14ac:dyDescent="0.2">
      <c r="C50" s="26"/>
      <c r="D50" s="27"/>
      <c r="E50" s="27"/>
      <c r="F50" s="27"/>
      <c r="G50" s="27"/>
      <c r="H50" s="27"/>
    </row>
    <row r="51" spans="3:8" ht="30.95" customHeight="1" x14ac:dyDescent="0.2">
      <c r="C51" s="26"/>
      <c r="D51" s="27"/>
      <c r="E51" s="27"/>
      <c r="F51" s="27"/>
      <c r="G51" s="27"/>
      <c r="H51" s="27"/>
    </row>
    <row r="52" spans="3:8" ht="30.95" customHeight="1" x14ac:dyDescent="0.2">
      <c r="C52" s="26"/>
      <c r="D52" s="27"/>
      <c r="E52" s="27"/>
      <c r="F52" s="27"/>
      <c r="G52" s="27"/>
      <c r="H52" s="27"/>
    </row>
    <row r="53" spans="3:8" ht="30.95" customHeight="1" x14ac:dyDescent="0.2">
      <c r="C53" s="33"/>
      <c r="D53" s="25"/>
      <c r="E53" s="25"/>
      <c r="F53" s="25"/>
      <c r="G53" s="25"/>
      <c r="H53" s="25"/>
    </row>
    <row r="54" spans="3:8" ht="30.95" customHeight="1" x14ac:dyDescent="0.2">
      <c r="C54" s="26"/>
      <c r="D54" s="27"/>
      <c r="E54" s="27"/>
      <c r="F54" s="27"/>
      <c r="G54" s="27"/>
      <c r="H54" s="27"/>
    </row>
    <row r="55" spans="3:8" ht="30.95" customHeight="1" x14ac:dyDescent="0.2">
      <c r="C55" s="26"/>
      <c r="D55" s="27"/>
      <c r="E55" s="27"/>
      <c r="F55" s="27"/>
      <c r="G55" s="27"/>
      <c r="H55" s="27"/>
    </row>
    <row r="56" spans="3:8" ht="30.95" customHeight="1" x14ac:dyDescent="0.2">
      <c r="C56" s="28"/>
      <c r="D56" s="27"/>
      <c r="E56" s="27"/>
      <c r="F56" s="27"/>
      <c r="G56" s="27"/>
      <c r="H56" s="27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7"/>
  <sheetViews>
    <sheetView showGridLines="0" view="pageLayout" topLeftCell="B48" zoomScaleNormal="100" workbookViewId="0">
      <selection activeCell="E10" sqref="E10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 x14ac:dyDescent="0.2"/>
    <row r="2" spans="2:7" ht="12.75" customHeight="1" x14ac:dyDescent="0.2">
      <c r="B2" s="339" t="s">
        <v>152</v>
      </c>
      <c r="C2" s="339"/>
      <c r="D2" s="339"/>
      <c r="E2" s="339"/>
      <c r="F2" s="339"/>
      <c r="G2" s="235"/>
    </row>
    <row r="3" spans="2:7" ht="12.75" customHeight="1" x14ac:dyDescent="0.2">
      <c r="B3" s="339"/>
      <c r="C3" s="339"/>
      <c r="D3" s="339"/>
      <c r="E3" s="339"/>
      <c r="F3" s="339"/>
      <c r="G3" s="235"/>
    </row>
    <row r="4" spans="2:7" ht="7.5" customHeight="1" x14ac:dyDescent="0.2">
      <c r="B4" s="339"/>
      <c r="C4" s="339"/>
      <c r="D4" s="339"/>
      <c r="E4" s="339"/>
      <c r="F4" s="339"/>
      <c r="G4" s="235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39"/>
      <c r="C10" s="39"/>
      <c r="D10" s="39"/>
      <c r="E10" s="39"/>
      <c r="F10" s="39"/>
      <c r="G10" s="39"/>
    </row>
    <row r="11" spans="2:7" ht="30" customHeight="1" x14ac:dyDescent="0.2">
      <c r="B11" s="133" t="s">
        <v>31</v>
      </c>
      <c r="C11" s="133" t="s">
        <v>1</v>
      </c>
      <c r="D11" s="133" t="s">
        <v>2</v>
      </c>
      <c r="E11" s="133" t="s">
        <v>3</v>
      </c>
      <c r="F11" s="133" t="s">
        <v>32</v>
      </c>
      <c r="G11" s="134" t="s">
        <v>17</v>
      </c>
    </row>
    <row r="12" spans="2:7" ht="27.95" customHeight="1" x14ac:dyDescent="0.2">
      <c r="B12" s="40" t="s">
        <v>33</v>
      </c>
      <c r="C12" s="38">
        <v>7</v>
      </c>
      <c r="D12" s="38">
        <v>1</v>
      </c>
      <c r="E12" s="38">
        <v>0</v>
      </c>
      <c r="F12" s="38">
        <v>0</v>
      </c>
      <c r="G12" s="83">
        <f t="shared" ref="G12:G35" si="0">SUM(C12:F12)</f>
        <v>8</v>
      </c>
    </row>
    <row r="13" spans="2:7" ht="27.95" customHeight="1" x14ac:dyDescent="0.2">
      <c r="B13" s="40" t="s">
        <v>34</v>
      </c>
      <c r="C13" s="38">
        <v>9</v>
      </c>
      <c r="D13" s="38">
        <v>0</v>
      </c>
      <c r="E13" s="38">
        <v>0</v>
      </c>
      <c r="F13" s="38">
        <v>0</v>
      </c>
      <c r="G13" s="83">
        <f t="shared" si="0"/>
        <v>9</v>
      </c>
    </row>
    <row r="14" spans="2:7" ht="27.95" customHeight="1" x14ac:dyDescent="0.2">
      <c r="B14" s="40" t="s">
        <v>35</v>
      </c>
      <c r="C14" s="38">
        <v>9</v>
      </c>
      <c r="D14" s="38">
        <v>0</v>
      </c>
      <c r="E14" s="38">
        <v>1</v>
      </c>
      <c r="F14" s="38">
        <v>0</v>
      </c>
      <c r="G14" s="83">
        <f t="shared" si="0"/>
        <v>10</v>
      </c>
    </row>
    <row r="15" spans="2:7" ht="27.95" customHeight="1" x14ac:dyDescent="0.2">
      <c r="B15" s="40" t="s">
        <v>36</v>
      </c>
      <c r="C15" s="38">
        <v>2</v>
      </c>
      <c r="D15" s="38">
        <v>0</v>
      </c>
      <c r="E15" s="38">
        <v>0</v>
      </c>
      <c r="F15" s="38">
        <v>0</v>
      </c>
      <c r="G15" s="83">
        <f t="shared" si="0"/>
        <v>2</v>
      </c>
    </row>
    <row r="16" spans="2:7" ht="27.95" customHeight="1" x14ac:dyDescent="0.2">
      <c r="B16" s="40" t="s">
        <v>37</v>
      </c>
      <c r="C16" s="38">
        <v>3</v>
      </c>
      <c r="D16" s="38">
        <v>0</v>
      </c>
      <c r="E16" s="38">
        <v>0</v>
      </c>
      <c r="F16" s="38">
        <v>0</v>
      </c>
      <c r="G16" s="83">
        <f t="shared" si="0"/>
        <v>3</v>
      </c>
    </row>
    <row r="17" spans="2:7" ht="27.95" customHeight="1" x14ac:dyDescent="0.2">
      <c r="B17" s="40" t="s">
        <v>38</v>
      </c>
      <c r="C17" s="38">
        <v>1</v>
      </c>
      <c r="D17" s="38">
        <v>0</v>
      </c>
      <c r="E17" s="38">
        <v>0</v>
      </c>
      <c r="F17" s="38">
        <v>0</v>
      </c>
      <c r="G17" s="83">
        <f t="shared" si="0"/>
        <v>1</v>
      </c>
    </row>
    <row r="18" spans="2:7" ht="27.95" customHeight="1" x14ac:dyDescent="0.2">
      <c r="B18" s="40" t="s">
        <v>39</v>
      </c>
      <c r="C18" s="38">
        <v>1</v>
      </c>
      <c r="D18" s="38">
        <v>0</v>
      </c>
      <c r="E18" s="38">
        <v>1</v>
      </c>
      <c r="F18" s="38">
        <v>0</v>
      </c>
      <c r="G18" s="83">
        <f t="shared" si="0"/>
        <v>2</v>
      </c>
    </row>
    <row r="19" spans="2:7" ht="27.95" customHeight="1" x14ac:dyDescent="0.2">
      <c r="B19" s="40" t="s">
        <v>40</v>
      </c>
      <c r="C19" s="38">
        <v>10</v>
      </c>
      <c r="D19" s="38">
        <v>0</v>
      </c>
      <c r="E19" s="38">
        <v>0</v>
      </c>
      <c r="F19" s="38">
        <v>0</v>
      </c>
      <c r="G19" s="83">
        <f t="shared" si="0"/>
        <v>10</v>
      </c>
    </row>
    <row r="20" spans="2:7" ht="27.95" customHeight="1" x14ac:dyDescent="0.2">
      <c r="B20" s="40" t="s">
        <v>41</v>
      </c>
      <c r="C20" s="38">
        <v>27</v>
      </c>
      <c r="D20" s="38">
        <v>0</v>
      </c>
      <c r="E20" s="38">
        <v>0</v>
      </c>
      <c r="F20" s="38">
        <v>0</v>
      </c>
      <c r="G20" s="83">
        <f t="shared" si="0"/>
        <v>27</v>
      </c>
    </row>
    <row r="21" spans="2:7" ht="27.95" customHeight="1" x14ac:dyDescent="0.2">
      <c r="B21" s="40" t="s">
        <v>42</v>
      </c>
      <c r="C21" s="38">
        <v>28</v>
      </c>
      <c r="D21" s="38">
        <v>0</v>
      </c>
      <c r="E21" s="38">
        <v>0</v>
      </c>
      <c r="F21" s="38">
        <v>0</v>
      </c>
      <c r="G21" s="83">
        <f t="shared" si="0"/>
        <v>28</v>
      </c>
    </row>
    <row r="22" spans="2:7" ht="27.95" customHeight="1" x14ac:dyDescent="0.2">
      <c r="B22" s="40" t="s">
        <v>43</v>
      </c>
      <c r="C22" s="38">
        <v>13</v>
      </c>
      <c r="D22" s="38">
        <v>0</v>
      </c>
      <c r="E22" s="38">
        <v>0</v>
      </c>
      <c r="F22" s="38">
        <v>0</v>
      </c>
      <c r="G22" s="81">
        <f t="shared" si="0"/>
        <v>13</v>
      </c>
    </row>
    <row r="23" spans="2:7" ht="27.95" customHeight="1" x14ac:dyDescent="0.2">
      <c r="B23" s="40" t="s">
        <v>44</v>
      </c>
      <c r="C23" s="38">
        <v>14</v>
      </c>
      <c r="D23" s="38">
        <v>1</v>
      </c>
      <c r="E23" s="38">
        <v>1</v>
      </c>
      <c r="F23" s="38">
        <v>0</v>
      </c>
      <c r="G23" s="81">
        <f t="shared" si="0"/>
        <v>16</v>
      </c>
    </row>
    <row r="24" spans="2:7" ht="27.95" customHeight="1" x14ac:dyDescent="0.2">
      <c r="B24" s="40" t="s">
        <v>45</v>
      </c>
      <c r="C24" s="38">
        <v>22</v>
      </c>
      <c r="D24" s="38">
        <v>2</v>
      </c>
      <c r="E24" s="38">
        <v>0</v>
      </c>
      <c r="F24" s="38">
        <v>0</v>
      </c>
      <c r="G24" s="81">
        <f t="shared" si="0"/>
        <v>24</v>
      </c>
    </row>
    <row r="25" spans="2:7" ht="27.95" customHeight="1" x14ac:dyDescent="0.2">
      <c r="B25" s="40" t="s">
        <v>46</v>
      </c>
      <c r="C25" s="38">
        <v>12</v>
      </c>
      <c r="D25" s="38">
        <v>0</v>
      </c>
      <c r="E25" s="38">
        <v>1</v>
      </c>
      <c r="F25" s="38">
        <v>0</v>
      </c>
      <c r="G25" s="81">
        <f t="shared" si="0"/>
        <v>13</v>
      </c>
    </row>
    <row r="26" spans="2:7" ht="27.95" customHeight="1" x14ac:dyDescent="0.2">
      <c r="B26" s="40" t="s">
        <v>47</v>
      </c>
      <c r="C26" s="38">
        <v>37</v>
      </c>
      <c r="D26" s="38">
        <v>1</v>
      </c>
      <c r="E26" s="38">
        <v>0</v>
      </c>
      <c r="F26" s="38">
        <v>0</v>
      </c>
      <c r="G26" s="81">
        <f t="shared" si="0"/>
        <v>38</v>
      </c>
    </row>
    <row r="27" spans="2:7" ht="27.95" customHeight="1" x14ac:dyDescent="0.2">
      <c r="B27" s="40" t="s">
        <v>48</v>
      </c>
      <c r="C27" s="38">
        <v>22</v>
      </c>
      <c r="D27" s="38">
        <v>2</v>
      </c>
      <c r="E27" s="38">
        <v>0</v>
      </c>
      <c r="F27" s="38">
        <v>0</v>
      </c>
      <c r="G27" s="81">
        <f t="shared" si="0"/>
        <v>24</v>
      </c>
    </row>
    <row r="28" spans="2:7" ht="27.95" customHeight="1" x14ac:dyDescent="0.2">
      <c r="B28" s="40" t="s">
        <v>49</v>
      </c>
      <c r="C28" s="38">
        <v>24</v>
      </c>
      <c r="D28" s="38">
        <v>2</v>
      </c>
      <c r="E28" s="38">
        <v>1</v>
      </c>
      <c r="F28" s="38">
        <v>0</v>
      </c>
      <c r="G28" s="81">
        <f t="shared" si="0"/>
        <v>27</v>
      </c>
    </row>
    <row r="29" spans="2:7" ht="27.95" customHeight="1" x14ac:dyDescent="0.2">
      <c r="B29" s="40" t="s">
        <v>50</v>
      </c>
      <c r="C29" s="38">
        <v>25</v>
      </c>
      <c r="D29" s="38">
        <v>0</v>
      </c>
      <c r="E29" s="38">
        <v>1</v>
      </c>
      <c r="F29" s="38">
        <v>0</v>
      </c>
      <c r="G29" s="81">
        <f t="shared" si="0"/>
        <v>26</v>
      </c>
    </row>
    <row r="30" spans="2:7" ht="27.95" customHeight="1" x14ac:dyDescent="0.2">
      <c r="B30" s="40" t="s">
        <v>51</v>
      </c>
      <c r="C30" s="38">
        <v>21</v>
      </c>
      <c r="D30" s="38">
        <v>0</v>
      </c>
      <c r="E30" s="38">
        <v>0</v>
      </c>
      <c r="F30" s="38">
        <v>0</v>
      </c>
      <c r="G30" s="81">
        <f t="shared" si="0"/>
        <v>21</v>
      </c>
    </row>
    <row r="31" spans="2:7" ht="27.95" customHeight="1" x14ac:dyDescent="0.2">
      <c r="B31" s="40" t="s">
        <v>52</v>
      </c>
      <c r="C31" s="38">
        <v>21</v>
      </c>
      <c r="D31" s="38">
        <v>0</v>
      </c>
      <c r="E31" s="38">
        <v>0</v>
      </c>
      <c r="F31" s="38">
        <v>0</v>
      </c>
      <c r="G31" s="83">
        <f t="shared" si="0"/>
        <v>21</v>
      </c>
    </row>
    <row r="32" spans="2:7" ht="27.95" customHeight="1" x14ac:dyDescent="0.2">
      <c r="B32" s="40" t="s">
        <v>53</v>
      </c>
      <c r="C32" s="38">
        <v>19</v>
      </c>
      <c r="D32" s="38">
        <v>0</v>
      </c>
      <c r="E32" s="38">
        <v>2</v>
      </c>
      <c r="F32" s="38">
        <v>0</v>
      </c>
      <c r="G32" s="83">
        <f t="shared" si="0"/>
        <v>21</v>
      </c>
    </row>
    <row r="33" spans="2:7" ht="27.95" customHeight="1" x14ac:dyDescent="0.2">
      <c r="B33" s="40" t="s">
        <v>54</v>
      </c>
      <c r="C33" s="38">
        <v>15</v>
      </c>
      <c r="D33" s="38">
        <v>0</v>
      </c>
      <c r="E33" s="38">
        <v>1</v>
      </c>
      <c r="F33" s="38">
        <v>0</v>
      </c>
      <c r="G33" s="83">
        <f t="shared" si="0"/>
        <v>16</v>
      </c>
    </row>
    <row r="34" spans="2:7" ht="27.95" customHeight="1" x14ac:dyDescent="0.2">
      <c r="B34" s="40" t="s">
        <v>55</v>
      </c>
      <c r="C34" s="38">
        <v>10</v>
      </c>
      <c r="D34" s="38">
        <v>2</v>
      </c>
      <c r="E34" s="38">
        <v>0</v>
      </c>
      <c r="F34" s="38">
        <v>0</v>
      </c>
      <c r="G34" s="83">
        <f t="shared" si="0"/>
        <v>12</v>
      </c>
    </row>
    <row r="35" spans="2:7" ht="27.95" customHeight="1" x14ac:dyDescent="0.2">
      <c r="B35" s="41" t="s">
        <v>56</v>
      </c>
      <c r="C35" s="38">
        <v>13</v>
      </c>
      <c r="D35" s="38">
        <v>0</v>
      </c>
      <c r="E35" s="38">
        <v>0</v>
      </c>
      <c r="F35" s="38">
        <v>0</v>
      </c>
      <c r="G35" s="83">
        <f t="shared" si="0"/>
        <v>13</v>
      </c>
    </row>
    <row r="36" spans="2:7" s="47" customFormat="1" ht="5.25" customHeight="1" thickBot="1" x14ac:dyDescent="0.25">
      <c r="B36" s="128"/>
      <c r="C36" s="129"/>
      <c r="D36" s="129"/>
      <c r="E36" s="129"/>
      <c r="F36" s="129"/>
      <c r="G36" s="135" t="s">
        <v>57</v>
      </c>
    </row>
    <row r="37" spans="2:7" ht="27.95" customHeight="1" thickTop="1" x14ac:dyDescent="0.2">
      <c r="B37" s="42" t="s">
        <v>5</v>
      </c>
      <c r="C37" s="43">
        <f>SUM(C12:C36)</f>
        <v>365</v>
      </c>
      <c r="D37" s="43">
        <f>SUM(D12:D36)</f>
        <v>11</v>
      </c>
      <c r="E37" s="43">
        <f>SUM(E12:E36)</f>
        <v>9</v>
      </c>
      <c r="F37" s="43">
        <f>SUM(F12:F35)</f>
        <v>0</v>
      </c>
      <c r="G37" s="44">
        <f>SUM(C37:F37)</f>
        <v>385</v>
      </c>
    </row>
    <row r="38" spans="2:7" ht="27.95" customHeight="1" x14ac:dyDescent="0.2">
      <c r="B38" s="24"/>
      <c r="C38" s="25"/>
      <c r="D38" s="25"/>
      <c r="E38" s="25"/>
      <c r="F38" s="25"/>
      <c r="G38" s="27"/>
    </row>
    <row r="39" spans="2:7" ht="27.95" customHeight="1" x14ac:dyDescent="0.2">
      <c r="B39" s="24"/>
      <c r="C39" s="226"/>
      <c r="D39" s="226"/>
      <c r="E39" s="226"/>
      <c r="F39" s="226"/>
      <c r="G39" s="27"/>
    </row>
    <row r="40" spans="2:7" ht="27.95" customHeight="1" x14ac:dyDescent="0.2">
      <c r="B40" s="26"/>
      <c r="C40" s="27"/>
      <c r="D40" s="27"/>
      <c r="E40" s="27"/>
      <c r="F40" s="27"/>
      <c r="G40" s="27"/>
    </row>
    <row r="41" spans="2:7" ht="8.25" customHeight="1" x14ac:dyDescent="0.2">
      <c r="B41" s="24"/>
      <c r="C41" s="24"/>
      <c r="D41" s="24"/>
      <c r="E41" s="25"/>
      <c r="F41" s="25"/>
      <c r="G41" s="27"/>
    </row>
    <row r="42" spans="2:7" ht="35.25" customHeight="1" x14ac:dyDescent="0.2">
      <c r="B42" s="26"/>
      <c r="C42" s="27"/>
      <c r="D42" s="27"/>
      <c r="E42" s="27"/>
      <c r="F42" s="27"/>
      <c r="G42" s="27"/>
    </row>
    <row r="43" spans="2:7" ht="30.95" customHeight="1" x14ac:dyDescent="0.2">
      <c r="B43" s="26"/>
      <c r="C43" s="27"/>
      <c r="D43" s="27"/>
      <c r="E43" s="27"/>
      <c r="F43" s="27"/>
      <c r="G43" s="27"/>
    </row>
    <row r="44" spans="2:7" ht="30.95" customHeight="1" x14ac:dyDescent="0.2">
      <c r="B44" s="28"/>
      <c r="C44" s="27"/>
      <c r="D44" s="27"/>
      <c r="E44" s="27"/>
      <c r="F44" s="27"/>
      <c r="G44" s="27"/>
    </row>
    <row r="45" spans="2:7" ht="30.95" customHeight="1" x14ac:dyDescent="0.2">
      <c r="B45" s="29"/>
      <c r="C45" s="29"/>
      <c r="D45" s="29"/>
      <c r="E45" s="29"/>
      <c r="F45" s="29"/>
      <c r="G45" s="27"/>
    </row>
    <row r="46" spans="2:7" ht="30.95" customHeight="1" x14ac:dyDescent="0.2">
      <c r="B46" s="29"/>
      <c r="C46" s="29"/>
      <c r="D46" s="29"/>
      <c r="E46" s="29"/>
      <c r="F46" s="29"/>
      <c r="G46" s="27"/>
    </row>
    <row r="47" spans="2:7" ht="30.95" customHeight="1" x14ac:dyDescent="0.2">
      <c r="B47" s="30"/>
      <c r="C47" s="30"/>
      <c r="D47" s="30"/>
      <c r="E47" s="30"/>
      <c r="F47" s="30"/>
      <c r="G47" s="27"/>
    </row>
    <row r="48" spans="2:7" ht="30.95" customHeight="1" x14ac:dyDescent="0.2">
      <c r="B48" s="31"/>
      <c r="C48" s="31"/>
      <c r="D48" s="31"/>
      <c r="E48" s="31"/>
      <c r="F48" s="31"/>
      <c r="G48" s="27"/>
    </row>
    <row r="49" spans="2:7" ht="30.95" customHeight="1" x14ac:dyDescent="0.2">
      <c r="B49" s="32"/>
      <c r="C49" s="32"/>
      <c r="D49" s="32"/>
      <c r="E49" s="32"/>
      <c r="F49" s="32"/>
      <c r="G49" s="27"/>
    </row>
    <row r="50" spans="2:7" ht="30.95" customHeight="1" x14ac:dyDescent="0.2">
      <c r="B50" s="26"/>
      <c r="C50" s="27"/>
      <c r="D50" s="27"/>
      <c r="E50" s="27"/>
      <c r="F50" s="27"/>
      <c r="G50" s="27"/>
    </row>
    <row r="51" spans="2:7" ht="30.95" customHeight="1" x14ac:dyDescent="0.2">
      <c r="B51" s="26"/>
      <c r="C51" s="27"/>
      <c r="D51" s="27"/>
      <c r="E51" s="27"/>
      <c r="F51" s="27"/>
      <c r="G51" s="27"/>
    </row>
    <row r="52" spans="2:7" ht="30.95" customHeight="1" x14ac:dyDescent="0.2">
      <c r="B52" s="26"/>
      <c r="C52" s="27"/>
      <c r="D52" s="27"/>
      <c r="E52" s="27"/>
      <c r="F52" s="27"/>
      <c r="G52" s="27"/>
    </row>
    <row r="53" spans="2:7" ht="30.95" customHeight="1" x14ac:dyDescent="0.2">
      <c r="B53" s="26"/>
      <c r="C53" s="27"/>
      <c r="D53" s="27"/>
      <c r="E53" s="27"/>
      <c r="F53" s="27"/>
      <c r="G53" s="27"/>
    </row>
    <row r="54" spans="2:7" ht="30.95" customHeight="1" x14ac:dyDescent="0.2">
      <c r="B54" s="26"/>
      <c r="C54" s="27"/>
      <c r="D54" s="27"/>
      <c r="E54" s="27"/>
      <c r="F54" s="27"/>
      <c r="G54" s="27"/>
    </row>
    <row r="55" spans="2:7" ht="30.95" customHeight="1" x14ac:dyDescent="0.2">
      <c r="B55" s="33"/>
      <c r="C55" s="25"/>
      <c r="D55" s="25"/>
      <c r="E55" s="25"/>
      <c r="F55" s="25"/>
      <c r="G55" s="27"/>
    </row>
    <row r="56" spans="2:7" ht="30.95" customHeight="1" x14ac:dyDescent="0.2">
      <c r="B56" s="26"/>
      <c r="C56" s="27"/>
      <c r="D56" s="27"/>
      <c r="E56" s="27"/>
      <c r="F56" s="27"/>
      <c r="G56" s="27"/>
    </row>
    <row r="57" spans="2:7" ht="30.95" customHeight="1" x14ac:dyDescent="0.2">
      <c r="B57" s="26"/>
      <c r="C57" s="27"/>
      <c r="D57" s="27"/>
      <c r="E57" s="27"/>
      <c r="F57" s="27"/>
      <c r="G57" s="27"/>
    </row>
    <row r="58" spans="2:7" ht="30.95" customHeight="1" x14ac:dyDescent="0.2">
      <c r="B58" s="28"/>
      <c r="C58" s="27"/>
      <c r="D58" s="27"/>
      <c r="E58" s="27"/>
      <c r="F58" s="27"/>
      <c r="G58" s="27"/>
    </row>
    <row r="59" spans="2:7" ht="15" x14ac:dyDescent="0.2">
      <c r="B59" s="45"/>
      <c r="C59" s="45"/>
      <c r="D59" s="45"/>
      <c r="E59" s="45"/>
      <c r="F59" s="45"/>
      <c r="G59" s="27"/>
    </row>
    <row r="60" spans="2:7" ht="15" x14ac:dyDescent="0.2">
      <c r="B60" s="45"/>
      <c r="C60" s="45"/>
      <c r="D60" s="45"/>
      <c r="E60" s="45"/>
      <c r="F60" s="45"/>
      <c r="G60" s="27"/>
    </row>
    <row r="61" spans="2:7" ht="15" x14ac:dyDescent="0.2">
      <c r="B61" s="45"/>
      <c r="C61" s="45"/>
      <c r="D61" s="45"/>
      <c r="E61" s="45"/>
      <c r="F61" s="45"/>
      <c r="G61" s="27"/>
    </row>
    <row r="62" spans="2:7" ht="15" x14ac:dyDescent="0.2">
      <c r="B62" s="45"/>
      <c r="C62" s="45"/>
      <c r="D62" s="45"/>
      <c r="E62" s="45"/>
      <c r="F62" s="45"/>
      <c r="G62" s="27"/>
    </row>
    <row r="63" spans="2:7" ht="15" x14ac:dyDescent="0.2">
      <c r="B63" s="45"/>
      <c r="C63" s="45"/>
      <c r="D63" s="45"/>
      <c r="E63" s="45"/>
      <c r="F63" s="45"/>
      <c r="G63" s="27"/>
    </row>
    <row r="64" spans="2:7" ht="15" x14ac:dyDescent="0.2">
      <c r="B64" s="45"/>
      <c r="C64" s="45"/>
      <c r="D64" s="45"/>
      <c r="E64" s="45"/>
      <c r="F64" s="45"/>
      <c r="G64" s="27"/>
    </row>
    <row r="65" spans="2:7" ht="15" x14ac:dyDescent="0.2">
      <c r="B65" s="45"/>
      <c r="C65" s="45"/>
      <c r="D65" s="45"/>
      <c r="E65" s="45"/>
      <c r="F65" s="45"/>
      <c r="G65" s="27"/>
    </row>
    <row r="66" spans="2:7" ht="15" x14ac:dyDescent="0.2">
      <c r="B66" s="45"/>
      <c r="C66" s="45"/>
      <c r="D66" s="45"/>
      <c r="E66" s="45"/>
      <c r="F66" s="45"/>
      <c r="G66" s="27"/>
    </row>
    <row r="67" spans="2:7" ht="15" x14ac:dyDescent="0.2">
      <c r="B67" s="45"/>
      <c r="C67" s="45"/>
      <c r="D67" s="45"/>
      <c r="E67" s="45"/>
      <c r="F67" s="45"/>
      <c r="G67" s="27"/>
    </row>
    <row r="68" spans="2:7" ht="15" x14ac:dyDescent="0.2">
      <c r="B68" s="45"/>
      <c r="C68" s="45"/>
      <c r="D68" s="45"/>
      <c r="E68" s="45"/>
      <c r="F68" s="45"/>
      <c r="G68" s="27"/>
    </row>
    <row r="69" spans="2:7" ht="15" x14ac:dyDescent="0.2">
      <c r="B69" s="45"/>
      <c r="C69" s="45"/>
      <c r="D69" s="45"/>
      <c r="E69" s="45"/>
      <c r="F69" s="45"/>
      <c r="G69" s="27"/>
    </row>
    <row r="70" spans="2:7" ht="15" x14ac:dyDescent="0.2">
      <c r="B70" s="45"/>
      <c r="C70" s="45"/>
      <c r="D70" s="45"/>
      <c r="E70" s="45"/>
      <c r="F70" s="45"/>
      <c r="G70" s="27"/>
    </row>
    <row r="71" spans="2:7" ht="15" x14ac:dyDescent="0.2">
      <c r="B71" s="45"/>
      <c r="C71" s="45"/>
      <c r="D71" s="45"/>
      <c r="E71" s="45"/>
      <c r="F71" s="45"/>
      <c r="G71" s="27"/>
    </row>
    <row r="72" spans="2:7" ht="15" x14ac:dyDescent="0.2">
      <c r="B72" s="45"/>
      <c r="C72" s="45"/>
      <c r="D72" s="45"/>
      <c r="E72" s="45"/>
      <c r="F72" s="45"/>
      <c r="G72" s="27"/>
    </row>
    <row r="73" spans="2:7" ht="15" x14ac:dyDescent="0.2">
      <c r="B73" s="45"/>
      <c r="C73" s="45"/>
      <c r="D73" s="45"/>
      <c r="E73" s="45"/>
      <c r="F73" s="45"/>
      <c r="G73" s="27"/>
    </row>
    <row r="74" spans="2:7" ht="15" x14ac:dyDescent="0.2">
      <c r="B74" s="45"/>
      <c r="C74" s="45"/>
      <c r="D74" s="45"/>
      <c r="E74" s="45"/>
      <c r="F74" s="45"/>
      <c r="G74" s="27"/>
    </row>
    <row r="75" spans="2:7" ht="15" x14ac:dyDescent="0.2">
      <c r="B75" s="45"/>
      <c r="C75" s="45"/>
      <c r="D75" s="45"/>
      <c r="E75" s="45"/>
      <c r="F75" s="45"/>
      <c r="G75" s="27"/>
    </row>
    <row r="76" spans="2:7" ht="15" x14ac:dyDescent="0.2">
      <c r="B76" s="45"/>
      <c r="C76" s="45"/>
      <c r="D76" s="45"/>
      <c r="E76" s="45"/>
      <c r="F76" s="45"/>
      <c r="G76" s="27"/>
    </row>
    <row r="77" spans="2:7" ht="15" x14ac:dyDescent="0.2">
      <c r="B77" s="45"/>
      <c r="C77" s="45"/>
      <c r="D77" s="45"/>
      <c r="E77" s="45"/>
      <c r="F77" s="45"/>
      <c r="G77" s="27"/>
    </row>
    <row r="78" spans="2:7" ht="15" x14ac:dyDescent="0.2">
      <c r="B78" s="45"/>
      <c r="C78" s="45"/>
      <c r="D78" s="45"/>
      <c r="E78" s="45"/>
      <c r="F78" s="45"/>
      <c r="G78" s="27"/>
    </row>
    <row r="79" spans="2:7" ht="15" x14ac:dyDescent="0.2">
      <c r="B79" s="45"/>
      <c r="C79" s="45"/>
      <c r="D79" s="45"/>
      <c r="E79" s="45"/>
      <c r="F79" s="45"/>
      <c r="G79" s="27"/>
    </row>
    <row r="80" spans="2:7" ht="15" x14ac:dyDescent="0.2">
      <c r="B80" s="45"/>
      <c r="C80" s="45"/>
      <c r="D80" s="45"/>
      <c r="E80" s="45"/>
      <c r="F80" s="45"/>
      <c r="G80" s="27"/>
    </row>
    <row r="81" spans="2:7" ht="15" x14ac:dyDescent="0.2">
      <c r="B81" s="45"/>
      <c r="C81" s="45"/>
      <c r="D81" s="45"/>
      <c r="E81" s="45"/>
      <c r="F81" s="45"/>
      <c r="G81" s="27"/>
    </row>
    <row r="82" spans="2:7" ht="15" x14ac:dyDescent="0.2">
      <c r="B82" s="45"/>
      <c r="C82" s="45"/>
      <c r="D82" s="45"/>
      <c r="E82" s="45"/>
      <c r="F82" s="45"/>
      <c r="G82" s="27"/>
    </row>
    <row r="83" spans="2:7" ht="15" x14ac:dyDescent="0.2">
      <c r="B83" s="45"/>
      <c r="C83" s="45"/>
      <c r="D83" s="45"/>
      <c r="E83" s="45"/>
      <c r="F83" s="45"/>
      <c r="G83" s="27"/>
    </row>
    <row r="84" spans="2:7" ht="15" x14ac:dyDescent="0.2">
      <c r="B84" s="45"/>
      <c r="C84" s="45"/>
      <c r="D84" s="45"/>
      <c r="E84" s="45"/>
      <c r="F84" s="45"/>
      <c r="G84" s="27"/>
    </row>
    <row r="85" spans="2:7" ht="15" x14ac:dyDescent="0.2">
      <c r="B85" s="45"/>
      <c r="C85" s="45"/>
      <c r="D85" s="45"/>
      <c r="E85" s="45"/>
      <c r="F85" s="45"/>
      <c r="G85" s="27"/>
    </row>
    <row r="86" spans="2:7" ht="15" x14ac:dyDescent="0.2">
      <c r="B86" s="45"/>
      <c r="C86" s="45"/>
      <c r="D86" s="45"/>
      <c r="E86" s="45"/>
      <c r="F86" s="45"/>
      <c r="G86" s="27"/>
    </row>
    <row r="87" spans="2:7" ht="15.75" x14ac:dyDescent="0.2">
      <c r="B87" s="45"/>
      <c r="C87" s="45"/>
      <c r="D87" s="45"/>
      <c r="E87" s="45"/>
      <c r="F87" s="45"/>
      <c r="G87" s="46"/>
    </row>
    <row r="88" spans="2:7" ht="15.75" x14ac:dyDescent="0.2">
      <c r="B88" s="45"/>
      <c r="C88" s="45"/>
      <c r="D88" s="45"/>
      <c r="E88" s="45"/>
      <c r="F88" s="45"/>
      <c r="G88" s="25"/>
    </row>
    <row r="89" spans="2:7" ht="15" x14ac:dyDescent="0.2">
      <c r="B89" s="45"/>
      <c r="C89" s="45"/>
      <c r="D89" s="45"/>
      <c r="E89" s="45"/>
      <c r="F89" s="45"/>
      <c r="G89" s="27"/>
    </row>
    <row r="90" spans="2:7" ht="15.75" x14ac:dyDescent="0.2">
      <c r="B90" s="45"/>
      <c r="C90" s="45"/>
      <c r="D90" s="45"/>
      <c r="E90" s="45"/>
      <c r="F90" s="45"/>
      <c r="G90" s="25"/>
    </row>
    <row r="91" spans="2:7" ht="15" x14ac:dyDescent="0.2">
      <c r="B91" s="45"/>
      <c r="C91" s="45"/>
      <c r="D91" s="45"/>
      <c r="E91" s="45"/>
      <c r="F91" s="45"/>
      <c r="G91" s="27"/>
    </row>
    <row r="92" spans="2:7" ht="15" x14ac:dyDescent="0.2">
      <c r="B92" s="45"/>
      <c r="C92" s="45"/>
      <c r="D92" s="45"/>
      <c r="E92" s="45"/>
      <c r="F92" s="45"/>
      <c r="G92" s="27"/>
    </row>
    <row r="93" spans="2:7" ht="15" x14ac:dyDescent="0.2">
      <c r="B93" s="45"/>
      <c r="C93" s="45"/>
      <c r="D93" s="45"/>
      <c r="E93" s="45"/>
      <c r="F93" s="45"/>
      <c r="G93" s="27"/>
    </row>
    <row r="94" spans="2:7" x14ac:dyDescent="0.2">
      <c r="B94" s="45"/>
      <c r="C94" s="45"/>
      <c r="D94" s="45"/>
      <c r="E94" s="45"/>
      <c r="F94" s="45"/>
      <c r="G94" s="29"/>
    </row>
    <row r="95" spans="2:7" x14ac:dyDescent="0.2">
      <c r="B95" s="45"/>
      <c r="C95" s="45"/>
      <c r="D95" s="45"/>
      <c r="E95" s="45"/>
      <c r="F95" s="45"/>
      <c r="G95" s="29"/>
    </row>
    <row r="96" spans="2:7" ht="15.75" x14ac:dyDescent="0.2">
      <c r="B96" s="45"/>
      <c r="C96" s="45"/>
      <c r="D96" s="45"/>
      <c r="E96" s="45"/>
      <c r="F96" s="45"/>
      <c r="G96" s="30"/>
    </row>
    <row r="97" spans="2:7" x14ac:dyDescent="0.2">
      <c r="B97" s="45"/>
      <c r="C97" s="45"/>
      <c r="D97" s="45"/>
      <c r="E97" s="45"/>
      <c r="F97" s="45"/>
      <c r="G97" s="31"/>
    </row>
    <row r="98" spans="2:7" ht="15" x14ac:dyDescent="0.2">
      <c r="B98" s="45"/>
      <c r="C98" s="45"/>
      <c r="D98" s="45"/>
      <c r="E98" s="45"/>
      <c r="F98" s="45"/>
      <c r="G98" s="32"/>
    </row>
    <row r="99" spans="2:7" ht="15" x14ac:dyDescent="0.2">
      <c r="B99" s="45"/>
      <c r="C99" s="45"/>
      <c r="D99" s="45"/>
      <c r="E99" s="45"/>
      <c r="F99" s="45"/>
      <c r="G99" s="27"/>
    </row>
    <row r="100" spans="2:7" ht="15" x14ac:dyDescent="0.2">
      <c r="G100" s="27"/>
    </row>
    <row r="101" spans="2:7" ht="15" x14ac:dyDescent="0.2">
      <c r="G101" s="27"/>
    </row>
    <row r="102" spans="2:7" ht="15" x14ac:dyDescent="0.2">
      <c r="G102" s="27"/>
    </row>
    <row r="103" spans="2:7" ht="15" x14ac:dyDescent="0.2">
      <c r="G103" s="27"/>
    </row>
    <row r="104" spans="2:7" ht="15.75" x14ac:dyDescent="0.2">
      <c r="G104" s="25"/>
    </row>
    <row r="105" spans="2:7" ht="15" x14ac:dyDescent="0.2">
      <c r="G105" s="27"/>
    </row>
    <row r="106" spans="2:7" ht="15" x14ac:dyDescent="0.2">
      <c r="G106" s="27"/>
    </row>
    <row r="107" spans="2:7" ht="15" x14ac:dyDescent="0.2">
      <c r="G107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01"/>
  <sheetViews>
    <sheetView showGridLines="0" view="pageLayout" topLeftCell="A62" zoomScaleNormal="100" workbookViewId="0">
      <selection activeCell="E10" sqref="E10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3" spans="2:7" x14ac:dyDescent="0.2">
      <c r="B3" s="335" t="s">
        <v>154</v>
      </c>
      <c r="C3" s="335"/>
      <c r="D3" s="335"/>
      <c r="E3" s="335"/>
      <c r="F3" s="335"/>
      <c r="G3" s="335"/>
    </row>
    <row r="4" spans="2:7" x14ac:dyDescent="0.2">
      <c r="B4" s="335"/>
      <c r="C4" s="335"/>
      <c r="D4" s="335"/>
      <c r="E4" s="335"/>
      <c r="F4" s="335"/>
      <c r="G4" s="335"/>
    </row>
    <row r="5" spans="2:7" x14ac:dyDescent="0.2">
      <c r="B5" s="335"/>
      <c r="C5" s="335"/>
      <c r="D5" s="335"/>
      <c r="E5" s="335"/>
      <c r="F5" s="335"/>
      <c r="G5" s="335"/>
    </row>
    <row r="8" spans="2:7" ht="8.25" customHeight="1" thickBot="1" x14ac:dyDescent="0.25"/>
    <row r="9" spans="2:7" ht="30" customHeight="1" thickBot="1" x14ac:dyDescent="0.25">
      <c r="B9" s="343" t="s">
        <v>167</v>
      </c>
      <c r="C9" s="344"/>
      <c r="D9" s="344"/>
      <c r="E9" s="344"/>
      <c r="F9" s="344"/>
      <c r="G9" s="345"/>
    </row>
    <row r="10" spans="2:7" x14ac:dyDescent="0.2">
      <c r="B10" s="39"/>
      <c r="C10" s="39"/>
      <c r="D10" s="39"/>
      <c r="E10" s="39"/>
      <c r="F10" s="39"/>
      <c r="G10" s="39"/>
    </row>
    <row r="11" spans="2:7" ht="40.5" customHeight="1" x14ac:dyDescent="0.2">
      <c r="B11" s="136" t="s">
        <v>31</v>
      </c>
      <c r="C11" s="136" t="s">
        <v>111</v>
      </c>
    </row>
    <row r="12" spans="2:7" ht="27.95" customHeight="1" x14ac:dyDescent="0.2">
      <c r="B12" s="40" t="s">
        <v>33</v>
      </c>
      <c r="C12" s="38">
        <v>2</v>
      </c>
    </row>
    <row r="13" spans="2:7" ht="27.95" customHeight="1" x14ac:dyDescent="0.2">
      <c r="B13" s="40" t="s">
        <v>34</v>
      </c>
      <c r="C13" s="38">
        <v>5</v>
      </c>
    </row>
    <row r="14" spans="2:7" ht="27.95" customHeight="1" x14ac:dyDescent="0.2">
      <c r="B14" s="40" t="s">
        <v>35</v>
      </c>
      <c r="C14" s="82">
        <v>4</v>
      </c>
    </row>
    <row r="15" spans="2:7" ht="27.95" customHeight="1" x14ac:dyDescent="0.2">
      <c r="B15" s="40" t="s">
        <v>36</v>
      </c>
      <c r="C15" s="82">
        <v>1</v>
      </c>
    </row>
    <row r="16" spans="2:7" ht="27.95" customHeight="1" x14ac:dyDescent="0.2">
      <c r="B16" s="40" t="s">
        <v>37</v>
      </c>
      <c r="C16" s="38">
        <v>1</v>
      </c>
    </row>
    <row r="17" spans="2:3" ht="27.95" customHeight="1" x14ac:dyDescent="0.2">
      <c r="B17" s="40" t="s">
        <v>38</v>
      </c>
      <c r="C17" s="38">
        <v>1</v>
      </c>
    </row>
    <row r="18" spans="2:3" ht="27.95" customHeight="1" x14ac:dyDescent="0.2">
      <c r="B18" s="40" t="s">
        <v>39</v>
      </c>
      <c r="C18" s="38">
        <v>0</v>
      </c>
    </row>
    <row r="19" spans="2:3" ht="27.95" customHeight="1" x14ac:dyDescent="0.2">
      <c r="B19" s="40" t="s">
        <v>40</v>
      </c>
      <c r="C19" s="38">
        <v>1</v>
      </c>
    </row>
    <row r="20" spans="2:3" ht="27.95" customHeight="1" x14ac:dyDescent="0.2">
      <c r="B20" s="40" t="s">
        <v>41</v>
      </c>
      <c r="C20" s="38">
        <v>0</v>
      </c>
    </row>
    <row r="21" spans="2:3" ht="27.95" customHeight="1" x14ac:dyDescent="0.2">
      <c r="B21" s="40" t="s">
        <v>42</v>
      </c>
      <c r="C21" s="38">
        <v>2</v>
      </c>
    </row>
    <row r="22" spans="2:3" ht="27.95" customHeight="1" x14ac:dyDescent="0.2">
      <c r="B22" s="40" t="s">
        <v>43</v>
      </c>
      <c r="C22" s="38">
        <v>1</v>
      </c>
    </row>
    <row r="23" spans="2:3" ht="27.95" customHeight="1" x14ac:dyDescent="0.2">
      <c r="B23" s="40" t="s">
        <v>44</v>
      </c>
      <c r="C23" s="38">
        <v>0</v>
      </c>
    </row>
    <row r="24" spans="2:3" ht="27.95" customHeight="1" x14ac:dyDescent="0.2">
      <c r="B24" s="40" t="s">
        <v>45</v>
      </c>
      <c r="C24" s="38">
        <v>0</v>
      </c>
    </row>
    <row r="25" spans="2:3" ht="27.95" customHeight="1" x14ac:dyDescent="0.2">
      <c r="B25" s="40" t="s">
        <v>46</v>
      </c>
      <c r="C25" s="38">
        <v>1</v>
      </c>
    </row>
    <row r="26" spans="2:3" ht="27.95" customHeight="1" x14ac:dyDescent="0.2">
      <c r="B26" s="40" t="s">
        <v>47</v>
      </c>
      <c r="C26" s="38">
        <v>1</v>
      </c>
    </row>
    <row r="27" spans="2:3" ht="27.95" customHeight="1" x14ac:dyDescent="0.2">
      <c r="B27" s="40" t="s">
        <v>48</v>
      </c>
      <c r="C27" s="38">
        <v>0</v>
      </c>
    </row>
    <row r="28" spans="2:3" ht="27.95" customHeight="1" x14ac:dyDescent="0.2">
      <c r="B28" s="40" t="s">
        <v>49</v>
      </c>
      <c r="C28" s="38">
        <v>1</v>
      </c>
    </row>
    <row r="29" spans="2:3" ht="27.95" customHeight="1" x14ac:dyDescent="0.2">
      <c r="B29" s="40" t="s">
        <v>50</v>
      </c>
      <c r="C29" s="38">
        <v>0</v>
      </c>
    </row>
    <row r="30" spans="2:3" ht="27.95" customHeight="1" x14ac:dyDescent="0.2">
      <c r="B30" s="40" t="s">
        <v>51</v>
      </c>
      <c r="C30" s="38">
        <v>3</v>
      </c>
    </row>
    <row r="31" spans="2:3" ht="27.95" customHeight="1" x14ac:dyDescent="0.2">
      <c r="B31" s="40" t="s">
        <v>52</v>
      </c>
      <c r="C31" s="38">
        <v>2</v>
      </c>
    </row>
    <row r="32" spans="2:3" ht="27.95" customHeight="1" x14ac:dyDescent="0.2">
      <c r="B32" s="40" t="s">
        <v>53</v>
      </c>
      <c r="C32" s="38">
        <v>5</v>
      </c>
    </row>
    <row r="33" spans="2:9" ht="27.95" customHeight="1" x14ac:dyDescent="0.2">
      <c r="B33" s="40" t="s">
        <v>54</v>
      </c>
      <c r="C33" s="82">
        <v>4</v>
      </c>
    </row>
    <row r="34" spans="2:9" ht="27.95" customHeight="1" x14ac:dyDescent="0.2">
      <c r="B34" s="40" t="s">
        <v>55</v>
      </c>
      <c r="C34" s="38">
        <v>2</v>
      </c>
    </row>
    <row r="35" spans="2:9" ht="27.95" customHeight="1" x14ac:dyDescent="0.2">
      <c r="B35" s="41" t="s">
        <v>56</v>
      </c>
      <c r="C35" s="38">
        <v>5</v>
      </c>
    </row>
    <row r="36" spans="2:9" s="47" customFormat="1" ht="12.75" customHeight="1" thickBot="1" x14ac:dyDescent="0.25">
      <c r="B36" s="187"/>
      <c r="C36" s="188"/>
    </row>
    <row r="37" spans="2:9" ht="27.95" customHeight="1" thickTop="1" x14ac:dyDescent="0.2">
      <c r="B37" s="189" t="s">
        <v>5</v>
      </c>
      <c r="C37" s="211">
        <f>SUM(C12:C36)</f>
        <v>42</v>
      </c>
    </row>
    <row r="38" spans="2:9" ht="27.95" customHeight="1" x14ac:dyDescent="0.2">
      <c r="B38" s="24"/>
      <c r="C38" s="25"/>
      <c r="D38" s="25"/>
      <c r="E38" s="25"/>
      <c r="F38" s="25"/>
      <c r="G38" s="27"/>
    </row>
    <row r="39" spans="2:9" ht="27.95" customHeight="1" x14ac:dyDescent="0.2">
      <c r="B39" s="26"/>
      <c r="C39" s="27"/>
      <c r="D39" s="27"/>
      <c r="E39" s="27"/>
      <c r="F39" s="27"/>
      <c r="G39" s="27"/>
    </row>
    <row r="40" spans="2:9" ht="14.25" customHeight="1" x14ac:dyDescent="0.2">
      <c r="B40" s="24"/>
      <c r="C40" s="24"/>
      <c r="D40" s="24"/>
      <c r="E40" s="25"/>
      <c r="F40" s="25"/>
      <c r="G40" s="27"/>
    </row>
    <row r="41" spans="2:9" ht="15" customHeight="1" x14ac:dyDescent="0.2">
      <c r="B41" s="26"/>
      <c r="C41" s="27"/>
      <c r="D41" s="27"/>
      <c r="E41" s="27"/>
      <c r="F41" s="27"/>
      <c r="G41" s="27"/>
    </row>
    <row r="42" spans="2:9" ht="30.95" customHeight="1" x14ac:dyDescent="0.2">
      <c r="B42" s="26"/>
      <c r="C42" s="27"/>
      <c r="D42" s="27"/>
      <c r="E42" s="27"/>
      <c r="F42" s="27"/>
      <c r="G42" s="27"/>
    </row>
    <row r="43" spans="2:9" ht="30.95" customHeight="1" x14ac:dyDescent="0.2">
      <c r="B43" s="342" t="s">
        <v>153</v>
      </c>
      <c r="C43" s="342"/>
      <c r="D43" s="342"/>
      <c r="E43" s="342"/>
      <c r="F43" s="342"/>
      <c r="G43" s="342"/>
      <c r="H43" s="252"/>
      <c r="I43" s="252"/>
    </row>
    <row r="44" spans="2:9" ht="30.95" customHeight="1" x14ac:dyDescent="0.2">
      <c r="B44" s="29"/>
      <c r="C44" s="29"/>
      <c r="D44" s="29"/>
      <c r="E44" s="29"/>
      <c r="F44" s="29"/>
      <c r="G44" s="27"/>
    </row>
    <row r="45" spans="2:9" ht="33" customHeight="1" x14ac:dyDescent="0.2">
      <c r="B45" s="247" t="s">
        <v>58</v>
      </c>
      <c r="C45" s="248" t="s">
        <v>111</v>
      </c>
      <c r="D45" s="29"/>
      <c r="E45" s="29"/>
      <c r="F45" s="29"/>
      <c r="G45" s="27"/>
    </row>
    <row r="46" spans="2:9" ht="25.5" customHeight="1" x14ac:dyDescent="0.2">
      <c r="B46" s="249" t="s">
        <v>114</v>
      </c>
      <c r="C46" s="250">
        <v>0</v>
      </c>
      <c r="D46" s="30"/>
      <c r="E46" s="30"/>
      <c r="F46" s="30"/>
      <c r="G46" s="27"/>
    </row>
    <row r="47" spans="2:9" ht="21.95" customHeight="1" x14ac:dyDescent="0.2">
      <c r="B47" s="249" t="s">
        <v>59</v>
      </c>
      <c r="C47" s="190">
        <v>0</v>
      </c>
      <c r="D47" s="31"/>
      <c r="E47" s="31"/>
      <c r="F47" s="31"/>
      <c r="G47" s="27"/>
    </row>
    <row r="48" spans="2:9" ht="21.95" customHeight="1" x14ac:dyDescent="0.2">
      <c r="B48" s="249" t="s">
        <v>60</v>
      </c>
      <c r="C48" s="191">
        <v>8</v>
      </c>
      <c r="D48" s="32"/>
      <c r="E48" s="32"/>
      <c r="F48" s="32"/>
      <c r="G48" s="27"/>
    </row>
    <row r="49" spans="2:7" ht="21.95" customHeight="1" x14ac:dyDescent="0.2">
      <c r="B49" s="249" t="s">
        <v>61</v>
      </c>
      <c r="C49" s="191">
        <v>11</v>
      </c>
      <c r="D49" s="27"/>
      <c r="E49" s="27"/>
      <c r="F49" s="27"/>
      <c r="G49" s="27"/>
    </row>
    <row r="50" spans="2:7" ht="21.95" customHeight="1" x14ac:dyDescent="0.2">
      <c r="B50" s="249" t="s">
        <v>62</v>
      </c>
      <c r="C50" s="191">
        <v>4</v>
      </c>
      <c r="D50" s="27"/>
      <c r="E50" s="27"/>
      <c r="F50" s="27"/>
      <c r="G50" s="27"/>
    </row>
    <row r="51" spans="2:7" ht="21.95" customHeight="1" x14ac:dyDescent="0.2">
      <c r="B51" s="249" t="s">
        <v>63</v>
      </c>
      <c r="C51" s="192">
        <v>2</v>
      </c>
      <c r="D51" s="27"/>
      <c r="E51" s="27"/>
      <c r="F51" s="27"/>
      <c r="G51" s="27"/>
    </row>
    <row r="52" spans="2:7" ht="21.95" customHeight="1" x14ac:dyDescent="0.2">
      <c r="B52" s="249" t="s">
        <v>64</v>
      </c>
      <c r="C52" s="190">
        <v>4</v>
      </c>
      <c r="D52" s="27"/>
      <c r="E52" s="27"/>
      <c r="F52" s="27"/>
      <c r="G52" s="27"/>
    </row>
    <row r="53" spans="2:7" ht="21.95" customHeight="1" x14ac:dyDescent="0.2">
      <c r="B53" s="249" t="s">
        <v>65</v>
      </c>
      <c r="C53" s="190">
        <v>3</v>
      </c>
      <c r="D53" s="27"/>
      <c r="E53" s="27"/>
      <c r="F53" s="27"/>
      <c r="G53" s="27"/>
    </row>
    <row r="54" spans="2:7" ht="21.95" customHeight="1" x14ac:dyDescent="0.2">
      <c r="B54" s="249" t="s">
        <v>66</v>
      </c>
      <c r="C54" s="190">
        <v>2</v>
      </c>
      <c r="D54" s="25"/>
      <c r="E54" s="25"/>
      <c r="F54" s="25"/>
      <c r="G54" s="27"/>
    </row>
    <row r="55" spans="2:7" ht="21.95" customHeight="1" x14ac:dyDescent="0.2">
      <c r="B55" s="249" t="s">
        <v>67</v>
      </c>
      <c r="C55" s="190">
        <v>3</v>
      </c>
      <c r="D55" s="27"/>
      <c r="E55" s="27"/>
      <c r="F55" s="27"/>
      <c r="G55" s="27"/>
    </row>
    <row r="56" spans="2:7" ht="21.95" customHeight="1" x14ac:dyDescent="0.2">
      <c r="B56" s="249" t="s">
        <v>68</v>
      </c>
      <c r="C56" s="190">
        <v>2</v>
      </c>
      <c r="D56" s="27"/>
      <c r="E56" s="27"/>
      <c r="F56" s="27"/>
      <c r="G56" s="27"/>
    </row>
    <row r="57" spans="2:7" ht="21.95" customHeight="1" x14ac:dyDescent="0.2">
      <c r="B57" s="249" t="s">
        <v>69</v>
      </c>
      <c r="C57" s="190">
        <v>1</v>
      </c>
      <c r="D57" s="27"/>
      <c r="E57" s="27"/>
      <c r="F57" s="27"/>
      <c r="G57" s="27"/>
    </row>
    <row r="58" spans="2:7" ht="21.95" customHeight="1" x14ac:dyDescent="0.2">
      <c r="B58" s="249" t="s">
        <v>70</v>
      </c>
      <c r="C58" s="190">
        <v>0</v>
      </c>
      <c r="D58" s="45"/>
      <c r="E58" s="45"/>
      <c r="F58" s="45"/>
      <c r="G58" s="27"/>
    </row>
    <row r="59" spans="2:7" ht="21.95" customHeight="1" x14ac:dyDescent="0.2">
      <c r="B59" s="249" t="s">
        <v>71</v>
      </c>
      <c r="C59" s="190">
        <v>0</v>
      </c>
      <c r="D59" s="45"/>
      <c r="E59" s="45"/>
      <c r="F59" s="45"/>
      <c r="G59" s="27"/>
    </row>
    <row r="60" spans="2:7" ht="21.95" customHeight="1" x14ac:dyDescent="0.2">
      <c r="B60" s="249" t="s">
        <v>72</v>
      </c>
      <c r="C60" s="190">
        <v>0</v>
      </c>
      <c r="D60" s="45"/>
      <c r="E60" s="45"/>
      <c r="F60" s="45"/>
      <c r="G60" s="27"/>
    </row>
    <row r="61" spans="2:7" ht="21.95" customHeight="1" x14ac:dyDescent="0.2">
      <c r="B61" s="249" t="s">
        <v>73</v>
      </c>
      <c r="C61" s="190">
        <v>0</v>
      </c>
      <c r="D61" s="45"/>
      <c r="E61" s="45"/>
      <c r="F61" s="45"/>
      <c r="G61" s="27"/>
    </row>
    <row r="62" spans="2:7" ht="21.95" customHeight="1" x14ac:dyDescent="0.2">
      <c r="B62" s="249" t="s">
        <v>107</v>
      </c>
      <c r="C62" s="190">
        <v>2</v>
      </c>
      <c r="D62" s="45"/>
      <c r="E62" s="45"/>
      <c r="F62" s="45"/>
      <c r="G62" s="27"/>
    </row>
    <row r="63" spans="2:7" ht="21.95" customHeight="1" x14ac:dyDescent="0.2">
      <c r="B63" s="193" t="s">
        <v>5</v>
      </c>
      <c r="C63" s="194">
        <f>SUM(C46:C62)</f>
        <v>42</v>
      </c>
      <c r="D63" s="45"/>
      <c r="E63" s="45"/>
      <c r="F63" s="45"/>
      <c r="G63" s="27"/>
    </row>
    <row r="64" spans="2:7" ht="21.95" customHeight="1" x14ac:dyDescent="0.2">
      <c r="B64" s="45"/>
      <c r="C64" s="45"/>
      <c r="D64" s="45"/>
      <c r="E64" s="45"/>
      <c r="F64" s="45"/>
      <c r="G64" s="27"/>
    </row>
    <row r="65" spans="2:7" ht="9.75" customHeight="1" thickBot="1" x14ac:dyDescent="0.25">
      <c r="E65" s="45"/>
      <c r="F65" s="45"/>
      <c r="G65" s="27"/>
    </row>
    <row r="66" spans="2:7" ht="57" customHeight="1" x14ac:dyDescent="0.2">
      <c r="B66" s="348" t="s">
        <v>118</v>
      </c>
      <c r="C66" s="349"/>
      <c r="D66" s="71"/>
      <c r="E66" s="45"/>
      <c r="F66" s="45"/>
      <c r="G66" s="27"/>
    </row>
    <row r="67" spans="2:7" ht="13.5" customHeight="1" x14ac:dyDescent="0.2">
      <c r="B67" s="350" t="s">
        <v>168</v>
      </c>
      <c r="C67" s="350"/>
      <c r="D67" s="45"/>
      <c r="E67" s="45"/>
      <c r="F67" s="45"/>
      <c r="G67" s="27"/>
    </row>
    <row r="68" spans="2:7" ht="21.95" customHeight="1" x14ac:dyDescent="0.2">
      <c r="B68" s="245" t="s">
        <v>119</v>
      </c>
      <c r="C68" s="246" t="s">
        <v>103</v>
      </c>
      <c r="D68" s="45"/>
      <c r="E68" s="45"/>
      <c r="F68" s="45"/>
      <c r="G68" s="27"/>
    </row>
    <row r="69" spans="2:7" ht="27" customHeight="1" x14ac:dyDescent="0.2">
      <c r="B69" s="63" t="s">
        <v>101</v>
      </c>
      <c r="C69" s="64">
        <v>39</v>
      </c>
      <c r="D69" s="45"/>
      <c r="E69" s="45"/>
      <c r="F69" s="45"/>
      <c r="G69" s="27"/>
    </row>
    <row r="70" spans="2:7" ht="21.95" customHeight="1" x14ac:dyDescent="0.2">
      <c r="B70" s="65" t="s">
        <v>102</v>
      </c>
      <c r="C70" s="66">
        <v>3</v>
      </c>
      <c r="D70" s="45"/>
      <c r="E70" s="45"/>
      <c r="F70" s="45"/>
      <c r="G70" s="27"/>
    </row>
    <row r="71" spans="2:7" ht="21.95" customHeight="1" x14ac:dyDescent="0.2">
      <c r="E71" s="45"/>
      <c r="F71" s="45"/>
      <c r="G71" s="27"/>
    </row>
    <row r="72" spans="2:7" ht="15.75" thickBot="1" x14ac:dyDescent="0.25">
      <c r="E72" s="45"/>
      <c r="F72" s="45"/>
      <c r="G72" s="27"/>
    </row>
    <row r="73" spans="2:7" ht="15.75" thickBot="1" x14ac:dyDescent="0.25">
      <c r="B73" s="346" t="s">
        <v>106</v>
      </c>
      <c r="C73" s="347"/>
      <c r="E73" s="45"/>
      <c r="F73" s="45"/>
      <c r="G73" s="27"/>
    </row>
    <row r="74" spans="2:7" ht="15" x14ac:dyDescent="0.2">
      <c r="B74" s="67" t="s">
        <v>14</v>
      </c>
      <c r="C74" s="68">
        <v>42</v>
      </c>
      <c r="D74" s="45"/>
      <c r="E74" s="45"/>
      <c r="F74" s="45"/>
      <c r="G74" s="27"/>
    </row>
    <row r="75" spans="2:7" ht="15.75" thickBot="1" x14ac:dyDescent="0.25">
      <c r="B75" s="69" t="s">
        <v>15</v>
      </c>
      <c r="C75" s="70">
        <v>0</v>
      </c>
      <c r="D75" s="45"/>
      <c r="E75" s="45"/>
      <c r="F75" s="45"/>
      <c r="G75" s="27"/>
    </row>
    <row r="76" spans="2:7" ht="27.75" customHeight="1" x14ac:dyDescent="0.2">
      <c r="D76" s="45"/>
      <c r="E76" s="45"/>
      <c r="F76" s="45"/>
      <c r="G76" s="27"/>
    </row>
    <row r="77" spans="2:7" ht="15" x14ac:dyDescent="0.2">
      <c r="D77" s="45"/>
      <c r="E77" s="45"/>
      <c r="F77" s="45"/>
      <c r="G77" s="27"/>
    </row>
    <row r="78" spans="2:7" ht="15" x14ac:dyDescent="0.2">
      <c r="D78" s="45"/>
      <c r="E78" s="45"/>
      <c r="F78" s="45"/>
      <c r="G78" s="27"/>
    </row>
    <row r="79" spans="2:7" ht="15" x14ac:dyDescent="0.2">
      <c r="B79" s="45"/>
      <c r="C79" s="45"/>
      <c r="D79" s="45"/>
      <c r="E79" s="45"/>
      <c r="F79" s="45"/>
      <c r="G79" s="27"/>
    </row>
    <row r="80" spans="2:7" ht="15" x14ac:dyDescent="0.2">
      <c r="B80" s="45"/>
      <c r="C80" s="45"/>
      <c r="D80" s="45"/>
      <c r="E80" s="45"/>
      <c r="F80" s="45"/>
      <c r="G80" s="27"/>
    </row>
    <row r="81" spans="2:7" ht="15.75" x14ac:dyDescent="0.2">
      <c r="B81" s="45"/>
      <c r="C81" s="45"/>
      <c r="D81" s="45"/>
      <c r="E81" s="45"/>
      <c r="F81" s="45"/>
      <c r="G81" s="46"/>
    </row>
    <row r="82" spans="2:7" ht="15.75" x14ac:dyDescent="0.2">
      <c r="B82" s="45"/>
      <c r="C82" s="45"/>
      <c r="D82" s="45"/>
      <c r="E82" s="45"/>
      <c r="F82" s="45"/>
      <c r="G82" s="25"/>
    </row>
    <row r="83" spans="2:7" ht="15" x14ac:dyDescent="0.2">
      <c r="B83" s="45"/>
      <c r="C83" s="45"/>
      <c r="D83" s="45"/>
      <c r="E83" s="45"/>
      <c r="F83" s="45"/>
      <c r="G83" s="27"/>
    </row>
    <row r="84" spans="2:7" ht="15.75" x14ac:dyDescent="0.2">
      <c r="B84" s="45"/>
      <c r="C84" s="45"/>
      <c r="D84" s="45"/>
      <c r="E84" s="45"/>
      <c r="F84" s="45"/>
      <c r="G84" s="25"/>
    </row>
    <row r="85" spans="2:7" ht="15" x14ac:dyDescent="0.2">
      <c r="B85" s="45"/>
      <c r="C85" s="45"/>
      <c r="D85" s="45"/>
      <c r="E85" s="45"/>
      <c r="F85" s="45"/>
      <c r="G85" s="27"/>
    </row>
    <row r="86" spans="2:7" ht="15" x14ac:dyDescent="0.2">
      <c r="D86" s="45"/>
      <c r="E86" s="45"/>
      <c r="F86" s="45"/>
      <c r="G86" s="27"/>
    </row>
    <row r="87" spans="2:7" ht="15" x14ac:dyDescent="0.2">
      <c r="D87" s="45"/>
      <c r="E87" s="45"/>
      <c r="F87" s="45"/>
      <c r="G87" s="27"/>
    </row>
    <row r="88" spans="2:7" x14ac:dyDescent="0.2">
      <c r="D88" s="45"/>
      <c r="E88" s="45"/>
      <c r="F88" s="45"/>
      <c r="G88" s="29"/>
    </row>
    <row r="89" spans="2:7" x14ac:dyDescent="0.2">
      <c r="D89" s="45"/>
      <c r="E89" s="45"/>
      <c r="F89" s="45"/>
      <c r="G89" s="29"/>
    </row>
    <row r="90" spans="2:7" ht="15.75" x14ac:dyDescent="0.2">
      <c r="D90" s="45"/>
      <c r="E90" s="45"/>
      <c r="F90" s="45"/>
      <c r="G90" s="30"/>
    </row>
    <row r="91" spans="2:7" x14ac:dyDescent="0.2">
      <c r="D91" s="45"/>
      <c r="E91" s="45"/>
      <c r="F91" s="45"/>
      <c r="G91" s="31"/>
    </row>
    <row r="92" spans="2:7" ht="15" x14ac:dyDescent="0.2">
      <c r="D92" s="45"/>
      <c r="E92" s="45"/>
      <c r="F92" s="45"/>
      <c r="G92" s="32"/>
    </row>
    <row r="93" spans="2:7" ht="15" x14ac:dyDescent="0.2">
      <c r="D93" s="45"/>
      <c r="E93" s="45"/>
      <c r="F93" s="45"/>
      <c r="G93" s="27"/>
    </row>
    <row r="94" spans="2:7" ht="15" x14ac:dyDescent="0.2">
      <c r="G94" s="27"/>
    </row>
    <row r="95" spans="2:7" ht="15" x14ac:dyDescent="0.2">
      <c r="G95" s="27"/>
    </row>
    <row r="96" spans="2:7" ht="15" x14ac:dyDescent="0.2">
      <c r="G96" s="27"/>
    </row>
    <row r="97" spans="7:7" ht="15" x14ac:dyDescent="0.2">
      <c r="G97" s="27"/>
    </row>
    <row r="98" spans="7:7" ht="15.75" x14ac:dyDescent="0.2">
      <c r="G98" s="25"/>
    </row>
    <row r="99" spans="7:7" ht="15" x14ac:dyDescent="0.2">
      <c r="G99" s="27"/>
    </row>
    <row r="100" spans="7:7" ht="15" x14ac:dyDescent="0.2">
      <c r="G100" s="27"/>
    </row>
    <row r="101" spans="7:7" ht="15" x14ac:dyDescent="0.2">
      <c r="G101" s="27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showGridLines="0" view="pageLayout" topLeftCell="B30" zoomScaleNormal="100" workbookViewId="0">
      <selection activeCell="E10" sqref="E10"/>
    </sheetView>
  </sheetViews>
  <sheetFormatPr baseColWidth="10" defaultRowHeight="12.75" x14ac:dyDescent="0.2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3" spans="2:7" ht="26.25" x14ac:dyDescent="0.2">
      <c r="B3" s="251" t="s">
        <v>155</v>
      </c>
      <c r="C3" s="251"/>
    </row>
    <row r="4" spans="2:7" ht="26.25" x14ac:dyDescent="0.2">
      <c r="B4" s="251"/>
      <c r="C4" s="251"/>
    </row>
    <row r="5" spans="2:7" ht="12.75" customHeight="1" x14ac:dyDescent="0.2">
      <c r="B5" s="251"/>
      <c r="C5" s="251"/>
      <c r="D5" s="262"/>
      <c r="E5" s="262"/>
      <c r="F5" s="262"/>
      <c r="G5" s="262"/>
    </row>
    <row r="6" spans="2:7" ht="12.75" customHeight="1" x14ac:dyDescent="0.2">
      <c r="D6" s="262"/>
      <c r="E6" s="262"/>
      <c r="F6" s="262"/>
      <c r="G6" s="262"/>
    </row>
    <row r="7" spans="2:7" ht="12.75" hidden="1" customHeight="1" x14ac:dyDescent="0.2">
      <c r="D7" s="262"/>
      <c r="E7" s="262"/>
      <c r="F7" s="262"/>
      <c r="G7" s="262"/>
    </row>
    <row r="8" spans="2:7" ht="1.5" hidden="1" customHeight="1" x14ac:dyDescent="0.2"/>
    <row r="9" spans="2:7" ht="14.25" customHeight="1" x14ac:dyDescent="0.2"/>
    <row r="10" spans="2:7" ht="3" customHeight="1" x14ac:dyDescent="0.2">
      <c r="B10" s="107"/>
      <c r="C10" s="108"/>
    </row>
    <row r="11" spans="2:7" ht="36" customHeight="1" x14ac:dyDescent="0.2">
      <c r="B11" s="253" t="s">
        <v>81</v>
      </c>
      <c r="C11" s="254" t="s">
        <v>82</v>
      </c>
    </row>
    <row r="12" spans="2:7" ht="27.95" customHeight="1" x14ac:dyDescent="0.2">
      <c r="B12" s="48" t="s">
        <v>83</v>
      </c>
      <c r="C12" s="49">
        <v>638</v>
      </c>
    </row>
    <row r="13" spans="2:7" ht="27.95" customHeight="1" x14ac:dyDescent="0.2">
      <c r="B13" s="48" t="s">
        <v>84</v>
      </c>
      <c r="C13" s="49">
        <v>509</v>
      </c>
    </row>
    <row r="14" spans="2:7" ht="27.95" customHeight="1" x14ac:dyDescent="0.2">
      <c r="B14" s="48" t="s">
        <v>85</v>
      </c>
      <c r="C14" s="49">
        <v>473</v>
      </c>
    </row>
    <row r="15" spans="2:7" ht="27.95" customHeight="1" x14ac:dyDescent="0.2">
      <c r="B15" s="48" t="s">
        <v>86</v>
      </c>
      <c r="C15" s="49">
        <v>0</v>
      </c>
    </row>
    <row r="16" spans="2:7" ht="27.95" customHeight="1" x14ac:dyDescent="0.2">
      <c r="B16" s="48" t="s">
        <v>87</v>
      </c>
      <c r="C16" s="49">
        <v>212</v>
      </c>
    </row>
    <row r="17" spans="2:3" ht="27.95" customHeight="1" thickBot="1" x14ac:dyDescent="0.25">
      <c r="B17" s="50" t="s">
        <v>88</v>
      </c>
      <c r="C17" s="51">
        <v>63</v>
      </c>
    </row>
    <row r="18" spans="2:3" ht="4.5" customHeight="1" thickBot="1" x14ac:dyDescent="0.25">
      <c r="B18" s="159"/>
      <c r="C18" s="160"/>
    </row>
    <row r="19" spans="2:3" ht="33.75" customHeight="1" thickBot="1" x14ac:dyDescent="0.25">
      <c r="B19" s="257" t="s">
        <v>100</v>
      </c>
      <c r="C19" s="258" t="s">
        <v>169</v>
      </c>
    </row>
    <row r="20" spans="2:3" ht="3.75" customHeight="1" thickBot="1" x14ac:dyDescent="0.25">
      <c r="B20" s="161"/>
      <c r="C20" s="162"/>
    </row>
    <row r="21" spans="2:3" ht="27.95" customHeight="1" x14ac:dyDescent="0.2">
      <c r="B21" s="52" t="s">
        <v>89</v>
      </c>
      <c r="C21" s="53" t="s">
        <v>82</v>
      </c>
    </row>
    <row r="22" spans="2:3" ht="27.95" customHeight="1" x14ac:dyDescent="0.2">
      <c r="B22" s="48" t="s">
        <v>90</v>
      </c>
      <c r="C22" s="54">
        <v>672</v>
      </c>
    </row>
    <row r="23" spans="2:3" ht="27.95" customHeight="1" x14ac:dyDescent="0.2">
      <c r="B23" s="48" t="s">
        <v>91</v>
      </c>
      <c r="C23" s="54">
        <v>3</v>
      </c>
    </row>
    <row r="24" spans="2:3" ht="27.95" customHeight="1" x14ac:dyDescent="0.2">
      <c r="B24" s="59" t="s">
        <v>92</v>
      </c>
      <c r="C24" s="61">
        <v>71</v>
      </c>
    </row>
    <row r="25" spans="2:3" ht="27.95" customHeight="1" x14ac:dyDescent="0.2">
      <c r="B25" s="60" t="s">
        <v>93</v>
      </c>
      <c r="C25" s="62">
        <v>0</v>
      </c>
    </row>
    <row r="26" spans="2:3" ht="27.95" customHeight="1" x14ac:dyDescent="0.2">
      <c r="B26" s="60" t="s">
        <v>94</v>
      </c>
      <c r="C26" s="62">
        <v>12</v>
      </c>
    </row>
    <row r="27" spans="2:3" ht="27.95" customHeight="1" x14ac:dyDescent="0.2">
      <c r="B27" s="60" t="s">
        <v>95</v>
      </c>
      <c r="C27" s="62">
        <v>1</v>
      </c>
    </row>
    <row r="28" spans="2:3" ht="27.95" customHeight="1" x14ac:dyDescent="0.2">
      <c r="B28" s="60" t="s">
        <v>125</v>
      </c>
      <c r="C28" s="62">
        <v>1</v>
      </c>
    </row>
    <row r="29" spans="2:3" ht="32.25" customHeight="1" thickBot="1" x14ac:dyDescent="0.25">
      <c r="B29" s="255"/>
      <c r="C29" s="256"/>
    </row>
    <row r="30" spans="2:3" ht="10.5" customHeight="1" thickBot="1" x14ac:dyDescent="0.25">
      <c r="B30" s="163"/>
      <c r="C30" s="164"/>
    </row>
    <row r="31" spans="2:3" ht="22.5" customHeight="1" thickBot="1" x14ac:dyDescent="0.25">
      <c r="B31" s="55" t="s">
        <v>112</v>
      </c>
      <c r="C31" s="56">
        <f>C22+C24+C26+C27+C28+C23+C25</f>
        <v>760</v>
      </c>
    </row>
    <row r="32" spans="2:3" ht="17.25" customHeight="1" thickBot="1" x14ac:dyDescent="0.25">
      <c r="B32" s="165"/>
      <c r="C32" s="166"/>
    </row>
    <row r="33" spans="2:3" ht="25.5" customHeight="1" thickBot="1" x14ac:dyDescent="0.25">
      <c r="B33" s="333" t="s">
        <v>176</v>
      </c>
      <c r="C33" s="259" t="s">
        <v>177</v>
      </c>
    </row>
    <row r="34" spans="2:3" ht="15.75" customHeight="1" thickBot="1" x14ac:dyDescent="0.25">
      <c r="B34" s="167"/>
      <c r="C34" s="162"/>
    </row>
    <row r="35" spans="2:3" ht="19.5" customHeight="1" x14ac:dyDescent="0.2">
      <c r="B35" s="260" t="s">
        <v>96</v>
      </c>
      <c r="C35" s="261" t="s">
        <v>17</v>
      </c>
    </row>
    <row r="36" spans="2:3" ht="27.95" customHeight="1" x14ac:dyDescent="0.2">
      <c r="B36" s="48" t="s">
        <v>97</v>
      </c>
      <c r="C36" s="49">
        <v>120</v>
      </c>
    </row>
    <row r="37" spans="2:3" ht="25.5" customHeight="1" x14ac:dyDescent="0.2">
      <c r="B37" s="48" t="s">
        <v>98</v>
      </c>
      <c r="C37" s="49">
        <v>196</v>
      </c>
    </row>
    <row r="38" spans="2:3" ht="24.75" customHeight="1" thickBot="1" x14ac:dyDescent="0.25">
      <c r="B38" s="50" t="s">
        <v>99</v>
      </c>
      <c r="C38" s="51">
        <v>69</v>
      </c>
    </row>
    <row r="39" spans="2:3" ht="12.75" customHeight="1" thickBot="1" x14ac:dyDescent="0.25">
      <c r="B39" s="163"/>
      <c r="C39" s="164"/>
    </row>
    <row r="40" spans="2:3" ht="30" customHeight="1" thickBot="1" x14ac:dyDescent="0.25">
      <c r="B40" s="55" t="s">
        <v>5</v>
      </c>
      <c r="C40" s="168">
        <f>SUM(C36:C39)</f>
        <v>385</v>
      </c>
    </row>
    <row r="41" spans="2:3" ht="27.95" customHeight="1" x14ac:dyDescent="0.2">
      <c r="B41" s="20"/>
      <c r="C41" s="21"/>
    </row>
    <row r="42" spans="2:3" ht="27.95" customHeight="1" x14ac:dyDescent="0.2">
      <c r="B42" s="23"/>
      <c r="C42" s="22"/>
    </row>
    <row r="43" spans="2:3" ht="27.95" customHeight="1" x14ac:dyDescent="0.2">
      <c r="B43" s="24"/>
      <c r="C43" s="24"/>
    </row>
    <row r="44" spans="2:3" ht="27.95" customHeight="1" x14ac:dyDescent="0.2">
      <c r="B44" s="26"/>
      <c r="C44" s="27"/>
    </row>
    <row r="45" spans="2:3" ht="30.95" customHeight="1" x14ac:dyDescent="0.2">
      <c r="B45" s="26"/>
      <c r="C45" s="27"/>
    </row>
    <row r="46" spans="2:3" ht="30.95" customHeight="1" x14ac:dyDescent="0.2">
      <c r="B46" s="212"/>
      <c r="C46" s="27"/>
    </row>
    <row r="47" spans="2:3" ht="30.95" customHeight="1" x14ac:dyDescent="0.2">
      <c r="B47" s="351"/>
      <c r="C47" s="351"/>
    </row>
    <row r="48" spans="2:3" ht="30.95" customHeight="1" x14ac:dyDescent="0.2">
      <c r="B48" s="29"/>
      <c r="C48" s="29"/>
    </row>
    <row r="49" spans="2:3" ht="30.95" customHeight="1" x14ac:dyDescent="0.2">
      <c r="B49" s="30"/>
      <c r="C49" s="30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26"/>
      <c r="C52" s="27"/>
    </row>
    <row r="53" spans="2:3" ht="30.95" customHeight="1" x14ac:dyDescent="0.2">
      <c r="B53" s="26"/>
      <c r="C53" s="27"/>
    </row>
    <row r="54" spans="2:3" ht="30.95" customHeight="1" x14ac:dyDescent="0.2">
      <c r="B54" s="26"/>
      <c r="C54" s="27"/>
    </row>
    <row r="55" spans="2:3" ht="30.95" customHeight="1" x14ac:dyDescent="0.2">
      <c r="B55" s="26"/>
      <c r="C55" s="27"/>
    </row>
    <row r="56" spans="2:3" ht="30.95" customHeight="1" x14ac:dyDescent="0.2">
      <c r="B56" s="26"/>
      <c r="C56" s="27"/>
    </row>
    <row r="57" spans="2:3" ht="30.95" customHeight="1" x14ac:dyDescent="0.2">
      <c r="B57" s="33"/>
      <c r="C57" s="25"/>
    </row>
    <row r="58" spans="2:3" ht="30.95" customHeight="1" x14ac:dyDescent="0.2">
      <c r="B58" s="26"/>
      <c r="C58" s="27"/>
    </row>
    <row r="59" spans="2:3" ht="30.95" customHeight="1" x14ac:dyDescent="0.2">
      <c r="B59" s="26"/>
      <c r="C59" s="27"/>
    </row>
    <row r="60" spans="2:3" ht="30.95" customHeight="1" x14ac:dyDescent="0.2">
      <c r="B60" s="28"/>
      <c r="C60" s="27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9"/>
  <sheetViews>
    <sheetView showGridLines="0" view="pageLayout" topLeftCell="A40" zoomScale="75" zoomScaleNormal="50" zoomScaleSheetLayoutView="75" zoomScalePageLayoutView="75" workbookViewId="0">
      <selection activeCell="E10" sqref="E10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 x14ac:dyDescent="0.2">
      <c r="B4" s="353" t="s">
        <v>157</v>
      </c>
      <c r="C4" s="353"/>
      <c r="D4" s="353"/>
      <c r="E4" s="353"/>
      <c r="F4" s="353"/>
      <c r="G4" s="353"/>
      <c r="H4" s="353"/>
      <c r="I4" s="353"/>
      <c r="J4" s="353"/>
      <c r="K4" s="353"/>
    </row>
    <row r="5" spans="2:16" x14ac:dyDescent="0.2"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9" spans="2:16" ht="30.75" customHeight="1" x14ac:dyDescent="0.25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1" spans="2:16" x14ac:dyDescent="0.2">
      <c r="B11" s="5"/>
      <c r="C11" s="5"/>
    </row>
    <row r="12" spans="2:16" ht="36" customHeight="1" x14ac:dyDescent="0.2">
      <c r="B12" s="15" t="s">
        <v>0</v>
      </c>
      <c r="C12" s="109" t="s">
        <v>29</v>
      </c>
      <c r="E12" s="175">
        <v>100</v>
      </c>
    </row>
    <row r="13" spans="2:16" ht="36" customHeight="1" x14ac:dyDescent="0.2">
      <c r="B13" s="169" t="s">
        <v>156</v>
      </c>
      <c r="C13" s="170">
        <v>422</v>
      </c>
    </row>
    <row r="14" spans="2:16" ht="30.95" customHeight="1" x14ac:dyDescent="0.2">
      <c r="B14" s="171" t="s">
        <v>141</v>
      </c>
      <c r="C14" s="306">
        <v>294</v>
      </c>
    </row>
    <row r="15" spans="2:16" ht="12.75" customHeight="1" thickBot="1" x14ac:dyDescent="0.25">
      <c r="B15" s="172"/>
      <c r="C15" s="170"/>
      <c r="D15" s="7"/>
    </row>
    <row r="16" spans="2:16" ht="60" customHeight="1" thickTop="1" x14ac:dyDescent="0.2">
      <c r="B16" s="173" t="s">
        <v>20</v>
      </c>
      <c r="C16" s="174">
        <f>(C13*E12/C14)-100</f>
        <v>43.537414965986386</v>
      </c>
    </row>
    <row r="21" spans="2:3" ht="15.75" thickBot="1" x14ac:dyDescent="0.25"/>
    <row r="22" spans="2:3" x14ac:dyDescent="0.2">
      <c r="B22" s="84" t="s">
        <v>115</v>
      </c>
      <c r="C22" s="88">
        <v>63</v>
      </c>
    </row>
    <row r="23" spans="2:3" x14ac:dyDescent="0.2">
      <c r="B23" s="85" t="s">
        <v>126</v>
      </c>
      <c r="C23" s="89">
        <v>359</v>
      </c>
    </row>
    <row r="24" spans="2:3" x14ac:dyDescent="0.2">
      <c r="B24" s="85" t="s">
        <v>116</v>
      </c>
      <c r="C24" s="89"/>
    </row>
    <row r="25" spans="2:3" ht="15.75" thickBot="1" x14ac:dyDescent="0.25">
      <c r="B25" s="86" t="s">
        <v>124</v>
      </c>
      <c r="C25" s="90"/>
    </row>
    <row r="26" spans="2:3" x14ac:dyDescent="0.2">
      <c r="C26" s="9">
        <f>SUM(C22:C25)</f>
        <v>422</v>
      </c>
    </row>
    <row r="38" spans="1:11" ht="33.75" customHeight="1" x14ac:dyDescent="0.2"/>
    <row r="44" spans="1:11" x14ac:dyDescent="0.2">
      <c r="A44" s="352" t="s">
        <v>142</v>
      </c>
      <c r="B44" s="352"/>
      <c r="C44" s="352"/>
      <c r="D44" s="352"/>
      <c r="E44" s="352"/>
      <c r="F44" s="352"/>
      <c r="G44" s="352"/>
      <c r="H44" s="352"/>
    </row>
    <row r="45" spans="1:11" x14ac:dyDescent="0.2">
      <c r="A45" s="352"/>
      <c r="B45" s="352"/>
      <c r="C45" s="352"/>
      <c r="D45" s="352"/>
      <c r="E45" s="352"/>
      <c r="F45" s="352"/>
      <c r="G45" s="352"/>
      <c r="H45" s="352"/>
    </row>
    <row r="46" spans="1:11" x14ac:dyDescent="0.2">
      <c r="A46" s="352"/>
      <c r="B46" s="352"/>
      <c r="C46" s="352"/>
      <c r="D46" s="352"/>
      <c r="E46" s="352"/>
      <c r="F46" s="352"/>
      <c r="G46" s="352"/>
      <c r="H46" s="352"/>
    </row>
    <row r="48" spans="1:11" ht="15" customHeight="1" x14ac:dyDescent="0.2">
      <c r="C48" s="263"/>
      <c r="D48" s="263"/>
      <c r="E48" s="263"/>
      <c r="F48" s="263"/>
      <c r="G48" s="263"/>
      <c r="H48" s="263"/>
      <c r="I48" s="263"/>
      <c r="J48" s="263"/>
      <c r="K48" s="263"/>
    </row>
    <row r="49" spans="2:11" ht="15" customHeight="1" x14ac:dyDescent="0.2">
      <c r="C49" s="263"/>
      <c r="D49" s="263"/>
      <c r="E49" s="263"/>
      <c r="F49" s="263"/>
      <c r="G49" s="263"/>
      <c r="H49" s="263"/>
      <c r="I49" s="263"/>
      <c r="J49" s="263"/>
      <c r="K49" s="263"/>
    </row>
    <row r="50" spans="2:11" ht="15" customHeight="1" x14ac:dyDescent="0.2">
      <c r="C50" s="263"/>
      <c r="D50" s="263"/>
      <c r="E50" s="263"/>
      <c r="F50" s="263"/>
      <c r="G50" s="263"/>
      <c r="H50" s="263"/>
      <c r="I50" s="263"/>
      <c r="J50" s="263"/>
      <c r="K50" s="263"/>
    </row>
    <row r="53" spans="2:11" ht="18" x14ac:dyDescent="0.2">
      <c r="C53" s="213" t="s">
        <v>200</v>
      </c>
    </row>
    <row r="54" spans="2:11" ht="15.75" thickBot="1" x14ac:dyDescent="0.25"/>
    <row r="55" spans="2:11" ht="18" x14ac:dyDescent="0.2">
      <c r="B55" s="215" t="s">
        <v>143</v>
      </c>
      <c r="C55" s="216">
        <v>428</v>
      </c>
    </row>
    <row r="56" spans="2:11" ht="18" x14ac:dyDescent="0.2">
      <c r="B56" s="217"/>
      <c r="C56" s="218"/>
    </row>
    <row r="57" spans="2:11" ht="18" x14ac:dyDescent="0.2">
      <c r="B57" s="217" t="s">
        <v>144</v>
      </c>
      <c r="C57" s="218">
        <v>275</v>
      </c>
    </row>
    <row r="58" spans="2:11" ht="18" x14ac:dyDescent="0.2">
      <c r="B58" s="217"/>
      <c r="C58" s="218"/>
    </row>
    <row r="59" spans="2:11" ht="18.75" thickBot="1" x14ac:dyDescent="0.25">
      <c r="B59" s="219" t="s">
        <v>145</v>
      </c>
      <c r="C59" s="220">
        <v>57</v>
      </c>
    </row>
    <row r="60" spans="2:11" ht="18" x14ac:dyDescent="0.2">
      <c r="B60" s="213"/>
      <c r="C60" s="213"/>
    </row>
    <row r="61" spans="2:11" x14ac:dyDescent="0.2">
      <c r="B61" s="353" t="s">
        <v>92</v>
      </c>
      <c r="C61" s="353"/>
      <c r="D61" s="353"/>
      <c r="E61" s="353"/>
      <c r="F61" s="353"/>
      <c r="G61" s="353"/>
      <c r="H61" s="353"/>
      <c r="I61" s="353"/>
    </row>
    <row r="62" spans="2:11" ht="15" customHeight="1" x14ac:dyDescent="0.2">
      <c r="B62" s="353"/>
      <c r="C62" s="353"/>
      <c r="D62" s="353"/>
      <c r="E62" s="353"/>
      <c r="F62" s="353"/>
      <c r="G62" s="353"/>
      <c r="H62" s="353"/>
      <c r="I62" s="353"/>
      <c r="J62" s="263"/>
      <c r="K62" s="263"/>
    </row>
    <row r="63" spans="2:11" ht="15" customHeight="1" x14ac:dyDescent="0.2">
      <c r="C63" s="263"/>
      <c r="D63" s="263"/>
      <c r="E63" s="263"/>
      <c r="F63" s="263"/>
      <c r="G63" s="263"/>
      <c r="H63" s="263"/>
      <c r="I63" s="263"/>
      <c r="J63" s="263"/>
      <c r="K63" s="263"/>
    </row>
    <row r="64" spans="2:11" ht="18" x14ac:dyDescent="0.2">
      <c r="C64" s="222" t="s">
        <v>200</v>
      </c>
    </row>
    <row r="65" spans="2:3" ht="2.25" customHeight="1" x14ac:dyDescent="0.2"/>
    <row r="66" spans="2:3" ht="18" x14ac:dyDescent="0.25">
      <c r="B66" s="221" t="s">
        <v>92</v>
      </c>
      <c r="C66" s="214">
        <v>71</v>
      </c>
    </row>
    <row r="67" spans="2:3" ht="18" x14ac:dyDescent="0.25">
      <c r="B67" s="221"/>
      <c r="C67" s="214"/>
    </row>
    <row r="68" spans="2:3" ht="18" x14ac:dyDescent="0.25">
      <c r="B68" s="221" t="s">
        <v>146</v>
      </c>
      <c r="C68" s="214">
        <v>0</v>
      </c>
    </row>
    <row r="69" spans="2:3" ht="18" x14ac:dyDescent="0.25">
      <c r="B69" s="221"/>
      <c r="C69" s="214"/>
    </row>
    <row r="70" spans="2:3" ht="18" x14ac:dyDescent="0.25">
      <c r="B70" s="221" t="s">
        <v>147</v>
      </c>
      <c r="C70" s="214">
        <v>23</v>
      </c>
    </row>
    <row r="71" spans="2:3" ht="18" x14ac:dyDescent="0.25">
      <c r="B71" s="221"/>
      <c r="C71" s="214"/>
    </row>
    <row r="72" spans="2:3" ht="18" x14ac:dyDescent="0.25">
      <c r="B72" s="221" t="s">
        <v>148</v>
      </c>
      <c r="C72" s="214">
        <v>48</v>
      </c>
    </row>
    <row r="73" spans="2:3" ht="18" x14ac:dyDescent="0.25">
      <c r="B73" s="221"/>
      <c r="C73" s="214"/>
    </row>
    <row r="74" spans="2:3" ht="18" x14ac:dyDescent="0.25">
      <c r="B74" s="221" t="s">
        <v>143</v>
      </c>
      <c r="C74" s="214">
        <v>6</v>
      </c>
    </row>
    <row r="75" spans="2:3" ht="18" x14ac:dyDescent="0.25">
      <c r="B75" s="221"/>
      <c r="C75" s="214"/>
    </row>
    <row r="76" spans="2:3" ht="18" x14ac:dyDescent="0.25">
      <c r="B76" s="221" t="s">
        <v>144</v>
      </c>
      <c r="C76" s="214">
        <v>52</v>
      </c>
    </row>
    <row r="77" spans="2:3" ht="18" x14ac:dyDescent="0.25">
      <c r="B77" s="221"/>
      <c r="C77" s="214"/>
    </row>
    <row r="78" spans="2:3" ht="18" x14ac:dyDescent="0.25">
      <c r="B78" s="221" t="s">
        <v>145</v>
      </c>
      <c r="C78" s="214">
        <v>13</v>
      </c>
    </row>
    <row r="79" spans="2:3" ht="18" x14ac:dyDescent="0.25">
      <c r="B79" s="221"/>
      <c r="C79" s="214"/>
    </row>
  </sheetData>
  <mergeCells count="3">
    <mergeCell ref="A44:H46"/>
    <mergeCell ref="B4:K5"/>
    <mergeCell ref="B61:I6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8"/>
  <sheetViews>
    <sheetView showGridLines="0" view="pageLayout" topLeftCell="B3" zoomScaleNormal="100" workbookViewId="0">
      <selection activeCell="E10" sqref="E10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56" t="s">
        <v>160</v>
      </c>
      <c r="D4" s="356"/>
    </row>
    <row r="5" spans="3:4" ht="12.75" customHeight="1" x14ac:dyDescent="0.2">
      <c r="C5" s="356"/>
      <c r="D5" s="356"/>
    </row>
    <row r="6" spans="3:4" ht="24.75" customHeight="1" x14ac:dyDescent="0.2">
      <c r="C6" s="356"/>
      <c r="D6" s="356"/>
    </row>
    <row r="7" spans="3:4" hidden="1" x14ac:dyDescent="0.2"/>
    <row r="9" spans="3:4" ht="13.5" thickBot="1" x14ac:dyDescent="0.25"/>
    <row r="10" spans="3:4" ht="31.5" customHeight="1" thickBot="1" x14ac:dyDescent="0.4">
      <c r="C10" s="354" t="s">
        <v>170</v>
      </c>
      <c r="D10" s="355"/>
    </row>
    <row r="11" spans="3:4" ht="15" x14ac:dyDescent="0.25">
      <c r="C11" s="289" t="s">
        <v>104</v>
      </c>
      <c r="D11" s="290" t="s">
        <v>105</v>
      </c>
    </row>
    <row r="12" spans="3:4" ht="15.75" x14ac:dyDescent="0.25">
      <c r="C12" s="291" t="s">
        <v>123</v>
      </c>
      <c r="D12" s="292"/>
    </row>
    <row r="13" spans="3:4" ht="15" x14ac:dyDescent="0.25">
      <c r="C13" s="293" t="s">
        <v>178</v>
      </c>
      <c r="D13" s="294">
        <v>3</v>
      </c>
    </row>
    <row r="14" spans="3:4" ht="15" x14ac:dyDescent="0.25">
      <c r="C14" s="295" t="s">
        <v>179</v>
      </c>
      <c r="D14" s="292">
        <v>3</v>
      </c>
    </row>
    <row r="15" spans="3:4" ht="15" x14ac:dyDescent="0.25">
      <c r="C15" s="295" t="s">
        <v>180</v>
      </c>
      <c r="D15" s="296">
        <v>3</v>
      </c>
    </row>
    <row r="16" spans="3:4" ht="15" x14ac:dyDescent="0.25">
      <c r="C16" s="295" t="s">
        <v>181</v>
      </c>
      <c r="D16" s="292">
        <v>2</v>
      </c>
    </row>
    <row r="17" spans="3:4" ht="15" x14ac:dyDescent="0.25">
      <c r="C17" s="295" t="s">
        <v>182</v>
      </c>
      <c r="D17" s="292">
        <v>2</v>
      </c>
    </row>
    <row r="18" spans="3:4" ht="15" x14ac:dyDescent="0.25">
      <c r="C18" s="295" t="s">
        <v>183</v>
      </c>
      <c r="D18" s="292">
        <v>2</v>
      </c>
    </row>
    <row r="19" spans="3:4" ht="15" x14ac:dyDescent="0.25">
      <c r="C19" s="295" t="s">
        <v>184</v>
      </c>
      <c r="D19" s="292">
        <v>2</v>
      </c>
    </row>
    <row r="20" spans="3:4" ht="15" x14ac:dyDescent="0.25">
      <c r="C20" s="295" t="s">
        <v>185</v>
      </c>
      <c r="D20" s="292">
        <v>2</v>
      </c>
    </row>
    <row r="21" spans="3:4" ht="15" x14ac:dyDescent="0.25">
      <c r="C21" s="295" t="s">
        <v>186</v>
      </c>
      <c r="D21" s="292">
        <v>2</v>
      </c>
    </row>
    <row r="22" spans="3:4" ht="15" x14ac:dyDescent="0.25">
      <c r="C22" s="295" t="s">
        <v>187</v>
      </c>
      <c r="D22" s="296">
        <v>2</v>
      </c>
    </row>
    <row r="23" spans="3:4" ht="15" x14ac:dyDescent="0.25">
      <c r="C23" s="295" t="s">
        <v>188</v>
      </c>
      <c r="D23" s="297">
        <v>2</v>
      </c>
    </row>
    <row r="24" spans="3:4" ht="15" x14ac:dyDescent="0.25">
      <c r="C24" s="295"/>
      <c r="D24" s="296"/>
    </row>
    <row r="25" spans="3:4" ht="15" x14ac:dyDescent="0.25">
      <c r="C25" s="298" t="s">
        <v>189</v>
      </c>
      <c r="D25" s="297"/>
    </row>
    <row r="26" spans="3:4" ht="15" x14ac:dyDescent="0.25">
      <c r="C26" s="295" t="s">
        <v>190</v>
      </c>
      <c r="D26" s="297">
        <v>3</v>
      </c>
    </row>
    <row r="27" spans="3:4" ht="15" x14ac:dyDescent="0.25">
      <c r="C27" s="295" t="s">
        <v>191</v>
      </c>
      <c r="D27" s="297">
        <v>3</v>
      </c>
    </row>
    <row r="28" spans="3:4" ht="15" x14ac:dyDescent="0.25">
      <c r="C28" s="295"/>
      <c r="D28" s="296"/>
    </row>
    <row r="29" spans="3:4" ht="15" x14ac:dyDescent="0.25">
      <c r="C29" s="298" t="s">
        <v>192</v>
      </c>
      <c r="D29" s="299"/>
    </row>
    <row r="30" spans="3:4" ht="15" x14ac:dyDescent="0.25">
      <c r="C30" s="295" t="s">
        <v>193</v>
      </c>
      <c r="D30" s="292">
        <v>5</v>
      </c>
    </row>
    <row r="31" spans="3:4" ht="15" x14ac:dyDescent="0.25">
      <c r="C31" s="295" t="s">
        <v>194</v>
      </c>
      <c r="D31" s="292">
        <v>4</v>
      </c>
    </row>
    <row r="32" spans="3:4" ht="15" x14ac:dyDescent="0.25">
      <c r="C32" s="295" t="s">
        <v>195</v>
      </c>
      <c r="D32" s="292">
        <v>4</v>
      </c>
    </row>
    <row r="33" spans="3:4" ht="15" x14ac:dyDescent="0.25">
      <c r="C33" s="295" t="s">
        <v>196</v>
      </c>
      <c r="D33" s="292">
        <v>2</v>
      </c>
    </row>
    <row r="34" spans="3:4" ht="15" x14ac:dyDescent="0.25">
      <c r="C34" s="295" t="s">
        <v>197</v>
      </c>
      <c r="D34" s="292">
        <v>2</v>
      </c>
    </row>
    <row r="35" spans="3:4" ht="15" x14ac:dyDescent="0.25">
      <c r="C35" s="295" t="s">
        <v>198</v>
      </c>
      <c r="D35" s="292">
        <v>2</v>
      </c>
    </row>
    <row r="36" spans="3:4" ht="15" x14ac:dyDescent="0.25">
      <c r="C36" s="295" t="s">
        <v>198</v>
      </c>
      <c r="D36" s="292">
        <v>2</v>
      </c>
    </row>
    <row r="37" spans="3:4" ht="15" x14ac:dyDescent="0.25">
      <c r="C37" s="293" t="s">
        <v>199</v>
      </c>
      <c r="D37" s="294">
        <v>14</v>
      </c>
    </row>
    <row r="38" spans="3:4" ht="15" x14ac:dyDescent="0.25">
      <c r="C38" s="295"/>
      <c r="D38" s="294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topLeftCell="A10" zoomScale="75" zoomScaleNormal="100" zoomScaleSheetLayoutView="75" zoomScalePageLayoutView="75" workbookViewId="0">
      <selection activeCell="E10" sqref="E10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57" t="s">
        <v>172</v>
      </c>
      <c r="B6" s="357"/>
      <c r="C6" s="357"/>
      <c r="D6" s="357"/>
      <c r="E6" s="357"/>
      <c r="F6" s="357"/>
      <c r="G6" s="357"/>
      <c r="H6" s="357"/>
      <c r="I6" s="357"/>
      <c r="J6" s="357"/>
    </row>
    <row r="7" spans="1:15" x14ac:dyDescent="0.2">
      <c r="A7" s="357"/>
      <c r="B7" s="357"/>
      <c r="C7" s="357"/>
      <c r="D7" s="357"/>
      <c r="E7" s="357"/>
      <c r="F7" s="357"/>
      <c r="G7" s="357"/>
      <c r="H7" s="357"/>
      <c r="I7" s="357"/>
      <c r="J7" s="357"/>
    </row>
    <row r="8" spans="1:15" x14ac:dyDescent="0.2">
      <c r="A8" s="357"/>
      <c r="B8" s="357"/>
      <c r="C8" s="357"/>
      <c r="D8" s="357"/>
      <c r="E8" s="357"/>
      <c r="F8" s="357"/>
      <c r="G8" s="357"/>
      <c r="H8" s="357"/>
      <c r="I8" s="357"/>
      <c r="J8" s="357"/>
    </row>
    <row r="9" spans="1:15" ht="30" customHeight="1" x14ac:dyDescent="0.2">
      <c r="A9" s="357"/>
      <c r="B9" s="357"/>
      <c r="C9" s="357"/>
      <c r="D9" s="357"/>
      <c r="E9" s="357"/>
      <c r="F9" s="357"/>
      <c r="G9" s="357"/>
      <c r="H9" s="357"/>
      <c r="I9" s="357"/>
      <c r="J9" s="357"/>
      <c r="K9" s="264"/>
      <c r="L9" s="264"/>
      <c r="M9" s="264"/>
      <c r="N9" s="264"/>
      <c r="O9" s="76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38" t="s">
        <v>0</v>
      </c>
      <c r="B12" s="231" t="s">
        <v>171</v>
      </c>
      <c r="C12" s="232" t="s">
        <v>165</v>
      </c>
    </row>
    <row r="13" spans="1:15" ht="30.95" customHeight="1" x14ac:dyDescent="0.2">
      <c r="A13" s="139" t="s">
        <v>18</v>
      </c>
      <c r="B13" s="327">
        <v>602</v>
      </c>
      <c r="C13" s="142">
        <v>523</v>
      </c>
    </row>
    <row r="14" spans="1:15" ht="30.95" customHeight="1" x14ac:dyDescent="0.2">
      <c r="A14" s="140" t="s">
        <v>19</v>
      </c>
      <c r="B14" s="327">
        <v>406</v>
      </c>
      <c r="C14" s="142">
        <v>680</v>
      </c>
    </row>
    <row r="15" spans="1:15" ht="13.5" customHeight="1" x14ac:dyDescent="0.2">
      <c r="A15" s="140"/>
      <c r="B15" s="143"/>
      <c r="C15" s="142"/>
    </row>
    <row r="16" spans="1:15" ht="9" customHeight="1" x14ac:dyDescent="0.2">
      <c r="A16" s="137"/>
      <c r="B16" s="144"/>
      <c r="C16" s="145"/>
    </row>
    <row r="17" spans="1:3" ht="30.95" customHeight="1" x14ac:dyDescent="0.2">
      <c r="A17" s="141" t="s">
        <v>5</v>
      </c>
      <c r="B17" s="146">
        <f>B13+B14+B15</f>
        <v>1008</v>
      </c>
      <c r="C17" s="146">
        <f>C13+C14+C15</f>
        <v>1203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48" t="s">
        <v>131</v>
      </c>
      <c r="B22" s="149" t="s">
        <v>127</v>
      </c>
      <c r="C22" s="147" t="s">
        <v>128</v>
      </c>
    </row>
    <row r="23" spans="1:3" ht="30.95" customHeight="1" thickBot="1" x14ac:dyDescent="0.25">
      <c r="A23" s="148" t="s">
        <v>129</v>
      </c>
      <c r="B23" s="149">
        <v>1062</v>
      </c>
      <c r="C23" s="147">
        <v>141</v>
      </c>
    </row>
    <row r="24" spans="1:3" ht="30.95" customHeight="1" thickBot="1" x14ac:dyDescent="0.25">
      <c r="A24" s="148" t="s">
        <v>130</v>
      </c>
      <c r="B24" s="149"/>
      <c r="C24" s="147"/>
    </row>
    <row r="25" spans="1:3" ht="30.95" customHeight="1" x14ac:dyDescent="0.2">
      <c r="A25" s="13"/>
      <c r="B25" s="14"/>
      <c r="C25" s="14"/>
    </row>
    <row r="26" spans="1:3" ht="30.95" customHeight="1" x14ac:dyDescent="0.2">
      <c r="A26" s="13"/>
      <c r="B26" s="14"/>
      <c r="C26" s="14"/>
    </row>
    <row r="27" spans="1:3" ht="30.95" customHeight="1" x14ac:dyDescent="0.2">
      <c r="A27" s="13"/>
      <c r="B27" s="14"/>
      <c r="C27" s="14"/>
    </row>
    <row r="28" spans="1:3" ht="4.5" customHeight="1" x14ac:dyDescent="0.2">
      <c r="A28" s="13"/>
      <c r="B28" s="14"/>
      <c r="C28" s="14"/>
    </row>
    <row r="29" spans="1:3" ht="30.95" customHeight="1" x14ac:dyDescent="0.2">
      <c r="A29" s="13"/>
      <c r="B29" s="14"/>
      <c r="C29" s="14"/>
    </row>
    <row r="30" spans="1:3" ht="30.95" customHeight="1" x14ac:dyDescent="0.2">
      <c r="A30" s="13"/>
      <c r="B30" s="14"/>
      <c r="C30" s="14"/>
    </row>
  </sheetData>
  <mergeCells count="1">
    <mergeCell ref="A6:J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3"/>
  <sheetViews>
    <sheetView showGridLines="0" view="pageLayout" zoomScaleNormal="100" workbookViewId="0">
      <selection activeCell="E10" sqref="E10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2" spans="3:12" x14ac:dyDescent="0.2">
      <c r="C2" s="357" t="s">
        <v>173</v>
      </c>
      <c r="D2" s="357"/>
      <c r="E2" s="357"/>
      <c r="F2" s="357"/>
      <c r="G2" s="357"/>
      <c r="H2" s="357"/>
      <c r="I2" s="357"/>
      <c r="J2" s="357"/>
    </row>
    <row r="3" spans="3:12" x14ac:dyDescent="0.2">
      <c r="C3" s="357"/>
      <c r="D3" s="357"/>
      <c r="E3" s="357"/>
      <c r="F3" s="357"/>
      <c r="G3" s="357"/>
      <c r="H3" s="357"/>
      <c r="I3" s="357"/>
      <c r="J3" s="357"/>
    </row>
    <row r="4" spans="3:12" ht="12.75" customHeight="1" x14ac:dyDescent="0.2">
      <c r="C4" s="357"/>
      <c r="D4" s="357"/>
      <c r="E4" s="357"/>
      <c r="F4" s="357"/>
      <c r="G4" s="357"/>
      <c r="H4" s="357"/>
      <c r="I4" s="357"/>
      <c r="J4" s="357"/>
    </row>
    <row r="5" spans="3:12" ht="12.75" customHeight="1" x14ac:dyDescent="0.2">
      <c r="D5" s="265"/>
      <c r="E5" s="265"/>
      <c r="F5" s="265"/>
      <c r="G5" s="265"/>
      <c r="H5" s="265"/>
      <c r="I5" s="265"/>
      <c r="J5" s="265"/>
    </row>
    <row r="6" spans="3:12" ht="12.75" customHeight="1" x14ac:dyDescent="0.2">
      <c r="D6" s="265"/>
      <c r="E6" s="265"/>
      <c r="F6" s="265"/>
      <c r="G6" s="265"/>
      <c r="H6" s="265"/>
      <c r="I6" s="265"/>
      <c r="J6" s="265"/>
    </row>
    <row r="9" spans="3:12" ht="18" thickBot="1" x14ac:dyDescent="0.35"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3:12" s="79" customFormat="1" ht="33" customHeight="1" thickBot="1" x14ac:dyDescent="0.35">
      <c r="C10" s="315" t="s">
        <v>29</v>
      </c>
      <c r="D10" s="316" t="s">
        <v>132</v>
      </c>
      <c r="E10" s="312" t="s">
        <v>133</v>
      </c>
      <c r="F10" s="312" t="s">
        <v>134</v>
      </c>
      <c r="G10" s="313" t="s">
        <v>135</v>
      </c>
      <c r="H10" s="314" t="s">
        <v>136</v>
      </c>
      <c r="I10" s="324" t="s">
        <v>161</v>
      </c>
      <c r="J10" s="315" t="s">
        <v>5</v>
      </c>
      <c r="K10" s="176"/>
      <c r="L10" s="176"/>
    </row>
    <row r="11" spans="3:12" ht="18" thickBot="1" x14ac:dyDescent="0.35">
      <c r="C11" s="321" t="s">
        <v>137</v>
      </c>
      <c r="D11" s="317">
        <v>333</v>
      </c>
      <c r="E11" s="311"/>
      <c r="F11" s="311"/>
      <c r="G11" s="311">
        <v>10</v>
      </c>
      <c r="H11" s="311"/>
      <c r="I11" s="223"/>
      <c r="J11" s="224">
        <f>SUM(D11:H11)</f>
        <v>343</v>
      </c>
      <c r="K11" s="87"/>
      <c r="L11" s="87"/>
    </row>
    <row r="12" spans="3:12" ht="10.5" customHeight="1" thickBot="1" x14ac:dyDescent="0.35">
      <c r="C12" s="322"/>
      <c r="D12" s="318"/>
      <c r="E12" s="178"/>
      <c r="F12" s="178"/>
      <c r="G12" s="178"/>
      <c r="H12" s="178"/>
      <c r="I12" s="179"/>
      <c r="J12" s="177"/>
      <c r="K12" s="87"/>
      <c r="L12" s="87"/>
    </row>
    <row r="13" spans="3:12" ht="18" thickBot="1" x14ac:dyDescent="0.35">
      <c r="C13" s="322" t="s">
        <v>138</v>
      </c>
      <c r="D13" s="318">
        <v>19</v>
      </c>
      <c r="E13" s="178"/>
      <c r="F13" s="178"/>
      <c r="G13" s="178"/>
      <c r="H13" s="178"/>
      <c r="I13" s="179"/>
      <c r="J13" s="177">
        <f>SUM(D13:H13)</f>
        <v>19</v>
      </c>
      <c r="K13" s="87"/>
      <c r="L13" s="87"/>
    </row>
    <row r="14" spans="3:12" ht="6.75" customHeight="1" thickBot="1" x14ac:dyDescent="0.35">
      <c r="C14" s="322"/>
      <c r="D14" s="318"/>
      <c r="E14" s="178"/>
      <c r="F14" s="178"/>
      <c r="G14" s="178"/>
      <c r="H14" s="178"/>
      <c r="I14" s="179"/>
      <c r="J14" s="177"/>
      <c r="K14" s="87"/>
      <c r="L14" s="87"/>
    </row>
    <row r="15" spans="3:12" ht="18" thickBot="1" x14ac:dyDescent="0.35">
      <c r="C15" s="322" t="s">
        <v>139</v>
      </c>
      <c r="D15" s="318"/>
      <c r="E15" s="178"/>
      <c r="F15" s="178"/>
      <c r="G15" s="178"/>
      <c r="H15" s="178"/>
      <c r="I15" s="179"/>
      <c r="J15" s="177">
        <f>SUM(D15:H15)</f>
        <v>0</v>
      </c>
      <c r="K15" s="87"/>
      <c r="L15" s="87"/>
    </row>
    <row r="16" spans="3:12" ht="9" customHeight="1" thickBot="1" x14ac:dyDescent="0.35">
      <c r="C16" s="322"/>
      <c r="D16" s="318"/>
      <c r="E16" s="178"/>
      <c r="F16" s="178"/>
      <c r="G16" s="178"/>
      <c r="H16" s="178"/>
      <c r="I16" s="179"/>
      <c r="J16" s="177"/>
      <c r="K16" s="87"/>
      <c r="L16" s="87"/>
    </row>
    <row r="17" spans="3:12" ht="18" thickBot="1" x14ac:dyDescent="0.35">
      <c r="C17" s="323" t="s">
        <v>140</v>
      </c>
      <c r="D17" s="319"/>
      <c r="E17" s="307"/>
      <c r="F17" s="307"/>
      <c r="G17" s="307"/>
      <c r="H17" s="307"/>
      <c r="I17" s="325"/>
      <c r="J17" s="225">
        <f>SUM(D17:H17)</f>
        <v>0</v>
      </c>
      <c r="K17" s="87"/>
      <c r="L17" s="87"/>
    </row>
    <row r="18" spans="3:12" ht="36" customHeight="1" thickBot="1" x14ac:dyDescent="0.35">
      <c r="C18" s="310"/>
      <c r="D18" s="320">
        <f>SUM(D11:D17)</f>
        <v>352</v>
      </c>
      <c r="E18" s="309">
        <f t="shared" ref="E18:I18" si="0">SUM(E11:E17)</f>
        <v>0</v>
      </c>
      <c r="F18" s="309">
        <f t="shared" si="0"/>
        <v>0</v>
      </c>
      <c r="G18" s="309">
        <f>SUM(G11:G17)</f>
        <v>10</v>
      </c>
      <c r="H18" s="309">
        <f t="shared" si="0"/>
        <v>0</v>
      </c>
      <c r="I18" s="308">
        <f t="shared" si="0"/>
        <v>0</v>
      </c>
      <c r="J18" s="310">
        <f>SUM(D18:I18)</f>
        <v>362</v>
      </c>
      <c r="K18" s="87"/>
      <c r="L18" s="87"/>
    </row>
    <row r="19" spans="3:12" ht="17.25" x14ac:dyDescent="0.3"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3:12" ht="17.25" x14ac:dyDescent="0.3"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3:12" ht="17.25" x14ac:dyDescent="0.3"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3:12" ht="17.25" x14ac:dyDescent="0.3"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3:12" ht="17.25" x14ac:dyDescent="0.3"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3:12" ht="17.25" x14ac:dyDescent="0.3"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3:12" ht="17.25" x14ac:dyDescent="0.3"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3:12" ht="17.25" x14ac:dyDescent="0.3"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3:12" ht="17.25" x14ac:dyDescent="0.3">
      <c r="K27" s="87"/>
      <c r="L27" s="87"/>
    </row>
    <row r="28" spans="3:12" ht="17.25" x14ac:dyDescent="0.3">
      <c r="K28" s="87"/>
      <c r="L28" s="87"/>
    </row>
    <row r="43" spans="3:3" ht="15" x14ac:dyDescent="0.2">
      <c r="C43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showGridLines="0" view="pageLayout" topLeftCell="A19" zoomScaleNormal="100" workbookViewId="0">
      <selection activeCell="E10" sqref="E10"/>
    </sheetView>
  </sheetViews>
  <sheetFormatPr baseColWidth="10" defaultRowHeight="12.75" x14ac:dyDescent="0.2"/>
  <cols>
    <col min="1" max="1" width="6.42578125" style="93" customWidth="1"/>
    <col min="2" max="2" width="17.140625" style="93" customWidth="1"/>
    <col min="3" max="3" width="16.5703125" style="93" hidden="1" customWidth="1"/>
    <col min="4" max="4" width="15.5703125" style="93" hidden="1" customWidth="1"/>
    <col min="5" max="5" width="10.42578125" style="93" customWidth="1"/>
    <col min="6" max="6" width="10.7109375" style="93" customWidth="1"/>
    <col min="7" max="7" width="11.42578125" style="93"/>
    <col min="8" max="8" width="5.7109375" style="94" customWidth="1"/>
    <col min="9" max="9" width="11.42578125" style="94"/>
    <col min="10" max="18" width="5.7109375" style="93" customWidth="1"/>
    <col min="19" max="16384" width="11.42578125" style="93"/>
  </cols>
  <sheetData>
    <row r="3" spans="2:12" x14ac:dyDescent="0.2">
      <c r="B3" s="334" t="s">
        <v>159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</row>
    <row r="4" spans="2:12" x14ac:dyDescent="0.2">
      <c r="B4" s="334"/>
      <c r="C4" s="334"/>
      <c r="D4" s="334"/>
      <c r="E4" s="334"/>
      <c r="F4" s="334"/>
      <c r="G4" s="334"/>
      <c r="H4" s="334"/>
      <c r="I4" s="334"/>
      <c r="J4" s="334"/>
      <c r="K4" s="334"/>
      <c r="L4" s="334"/>
    </row>
    <row r="5" spans="2:12" x14ac:dyDescent="0.2"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</row>
    <row r="6" spans="2:12" ht="13.5" customHeight="1" x14ac:dyDescent="0.2">
      <c r="B6" s="92"/>
    </row>
    <row r="7" spans="2:12" ht="18.75" customHeight="1" thickBot="1" x14ac:dyDescent="0.25">
      <c r="B7" s="362"/>
      <c r="C7" s="362"/>
      <c r="D7" s="362"/>
      <c r="E7" s="362"/>
      <c r="F7" s="362"/>
      <c r="G7" s="362"/>
      <c r="H7" s="95"/>
      <c r="I7" s="95"/>
    </row>
    <row r="8" spans="2:12" ht="22.5" customHeight="1" thickBot="1" x14ac:dyDescent="0.25">
      <c r="B8" s="363" t="s">
        <v>174</v>
      </c>
      <c r="C8" s="364"/>
      <c r="D8" s="364"/>
      <c r="E8" s="364"/>
      <c r="F8" s="364"/>
      <c r="G8" s="365"/>
      <c r="H8" s="96"/>
      <c r="I8" s="96"/>
    </row>
    <row r="9" spans="2:12" ht="3" customHeight="1" thickBot="1" x14ac:dyDescent="0.25">
      <c r="B9" s="104"/>
      <c r="C9" s="105"/>
      <c r="D9" s="105"/>
      <c r="E9" s="105"/>
      <c r="F9" s="105"/>
      <c r="G9" s="106"/>
      <c r="H9" s="97"/>
      <c r="I9" s="97"/>
    </row>
    <row r="10" spans="2:12" s="94" customFormat="1" ht="26.25" customHeight="1" thickBot="1" x14ac:dyDescent="0.25">
      <c r="B10" s="359" t="s">
        <v>27</v>
      </c>
      <c r="C10" s="360"/>
      <c r="D10" s="360"/>
      <c r="E10" s="360"/>
      <c r="F10" s="360"/>
      <c r="G10" s="361"/>
      <c r="H10" s="74"/>
      <c r="I10" s="74"/>
    </row>
    <row r="11" spans="2:12" ht="31.5" customHeight="1" thickBot="1" x14ac:dyDescent="0.25">
      <c r="B11" s="180" t="s">
        <v>29</v>
      </c>
      <c r="C11" s="266" t="s">
        <v>23</v>
      </c>
      <c r="D11" s="267" t="s">
        <v>108</v>
      </c>
      <c r="E11" s="267" t="s">
        <v>25</v>
      </c>
      <c r="F11" s="268" t="s">
        <v>26</v>
      </c>
      <c r="G11" s="269" t="s">
        <v>5</v>
      </c>
      <c r="H11" s="17"/>
      <c r="I11" s="17"/>
    </row>
    <row r="12" spans="2:12" ht="24" customHeight="1" x14ac:dyDescent="0.2">
      <c r="B12" s="270" t="s">
        <v>21</v>
      </c>
      <c r="C12" s="271"/>
      <c r="D12" s="271"/>
      <c r="E12" s="271">
        <v>9</v>
      </c>
      <c r="F12" s="271">
        <v>8</v>
      </c>
      <c r="G12" s="272">
        <f>Tabla8[[#This Row],[JUZGADO IV]]+Tabla8[[#This Row],[JUZGADO III]]+Tabla8[[#This Row],[COLEGIADO]]+Tabla8[[#This Row],[ASUNTOS INTERNOS]]</f>
        <v>17</v>
      </c>
      <c r="H12" s="97"/>
      <c r="I12" s="97"/>
    </row>
    <row r="13" spans="2:12" ht="24" customHeight="1" x14ac:dyDescent="0.2">
      <c r="B13" s="273" t="s">
        <v>22</v>
      </c>
      <c r="C13" s="274"/>
      <c r="D13" s="274"/>
      <c r="E13" s="274">
        <v>3</v>
      </c>
      <c r="F13" s="274">
        <v>3</v>
      </c>
      <c r="G13" s="275">
        <f>Tabla8[[#This Row],[JUZGADO IV]]+Tabla8[[#This Row],[JUZGADO III]]+Tabla8[[#This Row],[ASUNTOS INTERNOS]]</f>
        <v>6</v>
      </c>
      <c r="H13" s="97"/>
      <c r="I13" s="97"/>
    </row>
    <row r="14" spans="2:12" ht="12" customHeight="1" thickBot="1" x14ac:dyDescent="0.25">
      <c r="B14" s="276"/>
      <c r="C14" s="98"/>
      <c r="D14" s="98"/>
      <c r="E14" s="98"/>
      <c r="F14" s="98"/>
      <c r="G14" s="277"/>
      <c r="H14" s="97"/>
      <c r="I14" s="97"/>
    </row>
    <row r="15" spans="2:12" ht="24" customHeight="1" x14ac:dyDescent="0.2">
      <c r="B15" s="302" t="s">
        <v>121</v>
      </c>
      <c r="C15" s="303" t="e">
        <f>C12+#REF!+C13</f>
        <v>#REF!</v>
      </c>
      <c r="D15" s="303" t="e">
        <f>D12+#REF!+D13</f>
        <v>#REF!</v>
      </c>
      <c r="E15" s="303">
        <f>E12+E13</f>
        <v>12</v>
      </c>
      <c r="F15" s="303">
        <f>F12+F13</f>
        <v>11</v>
      </c>
      <c r="G15" s="303">
        <f>G12+G13</f>
        <v>23</v>
      </c>
      <c r="H15" s="97"/>
      <c r="I15" s="97"/>
    </row>
    <row r="16" spans="2:12" ht="13.5" thickBot="1" x14ac:dyDescent="0.25">
      <c r="B16" s="92"/>
    </row>
    <row r="17" spans="2:9" ht="22.5" customHeight="1" thickBot="1" x14ac:dyDescent="0.25">
      <c r="B17" s="359" t="s">
        <v>28</v>
      </c>
      <c r="C17" s="360"/>
      <c r="D17" s="360"/>
      <c r="E17" s="360"/>
      <c r="F17" s="360"/>
      <c r="G17" s="361"/>
      <c r="H17" s="74"/>
      <c r="I17" s="74"/>
    </row>
    <row r="18" spans="2:9" ht="32.25" customHeight="1" thickBot="1" x14ac:dyDescent="0.25">
      <c r="B18" s="278" t="s">
        <v>29</v>
      </c>
      <c r="C18" s="279" t="s">
        <v>23</v>
      </c>
      <c r="D18" s="280" t="s">
        <v>24</v>
      </c>
      <c r="E18" s="280" t="s">
        <v>25</v>
      </c>
      <c r="F18" s="281" t="s">
        <v>26</v>
      </c>
      <c r="G18" s="282" t="s">
        <v>5</v>
      </c>
      <c r="H18" s="17"/>
      <c r="I18" s="17"/>
    </row>
    <row r="19" spans="2:9" ht="0.75" customHeight="1" thickBot="1" x14ac:dyDescent="0.25">
      <c r="B19" s="283"/>
      <c r="C19" s="98">
        <v>0</v>
      </c>
      <c r="D19" s="98"/>
      <c r="E19" s="98">
        <f t="shared" ref="E19" si="0">E16+E17</f>
        <v>0</v>
      </c>
      <c r="F19" s="98"/>
      <c r="G19" s="284">
        <f>Tabla9[[#This Row],[JUZGADO IV]]+Tabla9[[#This Row],[JUZGADO III]]+Tabla9[[#This Row],[JUZGADO I]]+Tabla9[[#This Row],[ASUNTOS INTERNOS]]</f>
        <v>0</v>
      </c>
    </row>
    <row r="20" spans="2:9" ht="24" customHeight="1" x14ac:dyDescent="0.2">
      <c r="B20" s="285" t="s">
        <v>21</v>
      </c>
      <c r="C20" s="271"/>
      <c r="D20" s="271"/>
      <c r="E20" s="271">
        <v>9</v>
      </c>
      <c r="F20" s="271">
        <v>4</v>
      </c>
      <c r="G20" s="286">
        <f>Tabla9[[#This Row],[JUZGADO IV]]+Tabla9[[#This Row],[JUZGADO III]]+Tabla9[[#This Row],[JUZGADO I]]+Tabla9[[#This Row],[ASUNTOS INTERNOS]]</f>
        <v>13</v>
      </c>
      <c r="H20" s="97"/>
      <c r="I20" s="97"/>
    </row>
    <row r="21" spans="2:9" ht="24" customHeight="1" x14ac:dyDescent="0.2">
      <c r="B21" s="287" t="s">
        <v>22</v>
      </c>
      <c r="C21" s="274"/>
      <c r="D21" s="274"/>
      <c r="E21" s="274">
        <v>3</v>
      </c>
      <c r="F21" s="274">
        <v>1</v>
      </c>
      <c r="G21" s="288">
        <f>Tabla9[[#This Row],[JUZGADO IV]]+Tabla9[[#This Row],[JUZGADO III]]+Tabla9[[#This Row],[JUZGADO I]]+Tabla9[[#This Row],[ASUNTOS INTERNOS]]</f>
        <v>4</v>
      </c>
      <c r="H21" s="97"/>
      <c r="I21" s="97"/>
    </row>
    <row r="22" spans="2:9" ht="7.5" customHeight="1" thickBot="1" x14ac:dyDescent="0.25">
      <c r="G22" s="99"/>
    </row>
    <row r="23" spans="2:9" ht="24" customHeight="1" thickBot="1" x14ac:dyDescent="0.25">
      <c r="B23" s="300" t="s">
        <v>122</v>
      </c>
      <c r="C23" s="301" t="e">
        <f>C20+#REF!+C21</f>
        <v>#REF!</v>
      </c>
      <c r="D23" s="301" t="e">
        <f>D20+#REF!+D21</f>
        <v>#REF!</v>
      </c>
      <c r="E23" s="301">
        <f>E20+E21</f>
        <v>12</v>
      </c>
      <c r="F23" s="301">
        <f>F20+F21</f>
        <v>5</v>
      </c>
      <c r="G23" s="301">
        <f>G20+G21</f>
        <v>17</v>
      </c>
      <c r="H23" s="97"/>
      <c r="I23" s="97"/>
    </row>
    <row r="24" spans="2:9" ht="7.5" customHeight="1" x14ac:dyDescent="0.2"/>
    <row r="25" spans="2:9" hidden="1" x14ac:dyDescent="0.2"/>
    <row r="30" spans="2:9" s="101" customFormat="1" x14ac:dyDescent="0.2">
      <c r="B30" s="100"/>
      <c r="C30" s="100"/>
      <c r="D30" s="100"/>
      <c r="H30" s="102"/>
      <c r="I30" s="102"/>
    </row>
    <row r="31" spans="2:9" s="101" customFormat="1" x14ac:dyDescent="0.2">
      <c r="B31" s="100"/>
      <c r="C31" s="358"/>
      <c r="D31" s="358"/>
      <c r="E31" s="358"/>
      <c r="H31" s="102"/>
      <c r="I31" s="102"/>
    </row>
    <row r="32" spans="2:9" s="101" customFormat="1" x14ac:dyDescent="0.2">
      <c r="B32" s="100"/>
      <c r="C32" s="100"/>
      <c r="D32" s="100"/>
      <c r="E32" s="103"/>
      <c r="H32" s="102"/>
      <c r="I32" s="102"/>
    </row>
    <row r="33" spans="2:9" s="101" customFormat="1" x14ac:dyDescent="0.2">
      <c r="B33" s="100"/>
      <c r="C33" s="100"/>
      <c r="D33" s="100"/>
      <c r="H33" s="102"/>
      <c r="I33" s="102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0"/>
  <sheetViews>
    <sheetView showGridLines="0" tabSelected="1" view="pageLayout" topLeftCell="A10" zoomScaleNormal="100" workbookViewId="0">
      <selection activeCell="D25" sqref="D25"/>
    </sheetView>
  </sheetViews>
  <sheetFormatPr baseColWidth="10" defaultRowHeight="12.75" x14ac:dyDescent="0.2"/>
  <cols>
    <col min="1" max="1" width="3.7109375" customWidth="1"/>
    <col min="2" max="2" width="22.4257812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 x14ac:dyDescent="0.2">
      <c r="B3" s="334" t="s">
        <v>158</v>
      </c>
      <c r="C3" s="334"/>
      <c r="D3" s="334"/>
      <c r="E3" s="334"/>
      <c r="F3" s="334"/>
      <c r="G3" s="334"/>
      <c r="H3" s="334"/>
      <c r="I3" s="334"/>
    </row>
    <row r="4" spans="2:13" x14ac:dyDescent="0.2">
      <c r="B4" s="334"/>
      <c r="C4" s="334"/>
      <c r="D4" s="334"/>
      <c r="E4" s="334"/>
      <c r="F4" s="334"/>
      <c r="G4" s="334"/>
      <c r="H4" s="334"/>
      <c r="I4" s="334"/>
    </row>
    <row r="5" spans="2:13" x14ac:dyDescent="0.2">
      <c r="B5" s="334"/>
      <c r="C5" s="334"/>
      <c r="D5" s="334"/>
      <c r="E5" s="334"/>
      <c r="F5" s="334"/>
      <c r="G5" s="334"/>
      <c r="H5" s="334"/>
      <c r="I5" s="334"/>
    </row>
    <row r="6" spans="2:13" ht="12.75" customHeight="1" x14ac:dyDescent="0.2">
      <c r="C6" s="265"/>
      <c r="D6" s="265"/>
      <c r="E6" s="265"/>
      <c r="F6" s="265"/>
      <c r="G6" s="265"/>
      <c r="H6" s="265"/>
      <c r="I6" s="265"/>
    </row>
    <row r="7" spans="2:13" ht="12.75" customHeight="1" x14ac:dyDescent="0.2">
      <c r="C7" s="265"/>
      <c r="D7" s="265"/>
      <c r="E7" s="265"/>
      <c r="F7" s="265"/>
      <c r="G7" s="265"/>
      <c r="H7" s="265"/>
      <c r="I7" s="265"/>
    </row>
    <row r="9" spans="2:13" ht="13.5" thickBot="1" x14ac:dyDescent="0.25"/>
    <row r="10" spans="2:13" s="77" customFormat="1" ht="24.75" customHeight="1" thickBot="1" x14ac:dyDescent="0.3">
      <c r="C10" s="363" t="s">
        <v>175</v>
      </c>
      <c r="D10" s="365"/>
      <c r="E10" s="121"/>
      <c r="F10" s="121"/>
      <c r="H10" s="366"/>
      <c r="I10" s="366"/>
      <c r="J10" s="366"/>
      <c r="K10" s="366"/>
      <c r="L10" s="366"/>
      <c r="M10" s="366"/>
    </row>
    <row r="11" spans="2:13" ht="24" customHeight="1" thickBot="1" x14ac:dyDescent="0.25">
      <c r="C11" s="304" t="s">
        <v>27</v>
      </c>
      <c r="D11" s="305" t="s">
        <v>28</v>
      </c>
      <c r="H11" s="110"/>
      <c r="I11" s="110"/>
      <c r="J11" s="110"/>
      <c r="K11" s="110"/>
      <c r="L11" s="110"/>
      <c r="M11" s="110"/>
    </row>
    <row r="12" spans="2:13" ht="18" x14ac:dyDescent="0.2">
      <c r="B12" s="330" t="s">
        <v>30</v>
      </c>
      <c r="C12" s="116"/>
      <c r="D12" s="113"/>
      <c r="H12" s="110"/>
      <c r="I12" s="110"/>
      <c r="J12" s="110"/>
      <c r="K12" s="110"/>
      <c r="L12" s="110"/>
      <c r="M12" s="110"/>
    </row>
    <row r="13" spans="2:13" ht="8.25" customHeight="1" x14ac:dyDescent="0.25">
      <c r="B13" s="331"/>
      <c r="C13" s="117"/>
      <c r="D13" s="114"/>
      <c r="H13" s="111"/>
      <c r="I13" s="112"/>
      <c r="J13" s="110"/>
      <c r="K13" s="110"/>
      <c r="L13" s="110"/>
      <c r="M13" s="110"/>
    </row>
    <row r="14" spans="2:13" ht="18" x14ac:dyDescent="0.25">
      <c r="B14" s="331" t="s">
        <v>109</v>
      </c>
      <c r="C14" s="117"/>
      <c r="D14" s="114">
        <v>3</v>
      </c>
      <c r="H14" s="111"/>
      <c r="I14" s="112"/>
      <c r="J14" s="110"/>
      <c r="K14" s="110"/>
      <c r="L14" s="110"/>
      <c r="M14" s="110"/>
    </row>
    <row r="15" spans="2:13" ht="9" customHeight="1" x14ac:dyDescent="0.25">
      <c r="B15" s="331"/>
      <c r="C15" s="117"/>
      <c r="D15" s="114"/>
      <c r="H15" s="111"/>
      <c r="I15" s="112"/>
      <c r="J15" s="110"/>
      <c r="K15" s="110"/>
      <c r="L15" s="110"/>
      <c r="M15" s="110"/>
    </row>
    <row r="16" spans="2:13" ht="18" x14ac:dyDescent="0.25">
      <c r="B16" s="331" t="s">
        <v>22</v>
      </c>
      <c r="C16" s="117"/>
      <c r="D16" s="114">
        <v>1</v>
      </c>
      <c r="H16" s="111"/>
      <c r="I16" s="112"/>
      <c r="J16" s="110"/>
      <c r="K16" s="110"/>
      <c r="L16" s="110"/>
      <c r="M16" s="110"/>
    </row>
    <row r="17" spans="2:13" ht="3.75" customHeight="1" x14ac:dyDescent="0.25">
      <c r="B17" s="332"/>
      <c r="C17" s="150"/>
      <c r="D17" s="151"/>
      <c r="H17" s="111"/>
      <c r="I17" s="112"/>
      <c r="J17" s="110"/>
      <c r="K17" s="110"/>
      <c r="L17" s="110"/>
      <c r="M17" s="110"/>
    </row>
    <row r="18" spans="2:13" ht="30.75" x14ac:dyDescent="0.25">
      <c r="B18" s="332" t="s">
        <v>162</v>
      </c>
      <c r="C18" s="150"/>
      <c r="D18" s="151"/>
      <c r="H18" s="111"/>
      <c r="I18" s="112"/>
      <c r="J18" s="110"/>
      <c r="K18" s="110"/>
      <c r="L18" s="110"/>
      <c r="M18" s="110"/>
    </row>
    <row r="19" spans="2:13" ht="9.75" customHeight="1" thickBot="1" x14ac:dyDescent="0.3">
      <c r="B19" s="78"/>
      <c r="C19" s="118"/>
      <c r="D19" s="115"/>
      <c r="H19" s="111"/>
      <c r="I19" s="112"/>
      <c r="J19" s="110"/>
      <c r="K19" s="110"/>
      <c r="L19" s="110"/>
      <c r="M19" s="110"/>
    </row>
    <row r="20" spans="2:13" ht="16.5" thickBot="1" x14ac:dyDescent="0.3">
      <c r="B20" s="16" t="s">
        <v>5</v>
      </c>
      <c r="C20" s="119">
        <f>SUM(C12:C19)</f>
        <v>0</v>
      </c>
      <c r="D20" s="120">
        <f>SUM(D12:D19)</f>
        <v>4</v>
      </c>
      <c r="H20" s="110"/>
      <c r="I20" s="112"/>
      <c r="J20" s="110"/>
      <c r="K20" s="110"/>
      <c r="L20" s="110"/>
      <c r="M20" s="110"/>
    </row>
    <row r="21" spans="2:13" ht="15.75" x14ac:dyDescent="0.25">
      <c r="C21" s="79"/>
      <c r="H21" s="110"/>
      <c r="I21" s="112"/>
      <c r="J21" s="110"/>
      <c r="K21" s="110"/>
      <c r="L21" s="110"/>
      <c r="M21" s="110"/>
    </row>
    <row r="22" spans="2:13" x14ac:dyDescent="0.2">
      <c r="H22" s="110"/>
      <c r="I22" s="110"/>
      <c r="J22" s="110"/>
      <c r="K22" s="110"/>
      <c r="L22" s="110"/>
      <c r="M22" s="110"/>
    </row>
    <row r="23" spans="2:13" ht="15.75" x14ac:dyDescent="0.25">
      <c r="C23" s="80"/>
      <c r="H23" s="110"/>
      <c r="I23" s="112"/>
      <c r="J23" s="110"/>
      <c r="K23" s="110"/>
      <c r="L23" s="110"/>
      <c r="M23" s="110"/>
    </row>
    <row r="24" spans="2:13" x14ac:dyDescent="0.2">
      <c r="H24" s="110"/>
      <c r="I24" s="110"/>
      <c r="J24" s="110"/>
      <c r="K24" s="110"/>
      <c r="L24" s="110"/>
      <c r="M24" s="110"/>
    </row>
    <row r="28" spans="2:13" ht="21.75" customHeight="1" x14ac:dyDescent="0.2"/>
    <row r="29" spans="2:13" hidden="1" x14ac:dyDescent="0.2"/>
    <row r="30" spans="2:13" hidden="1" x14ac:dyDescent="0.2"/>
  </sheetData>
  <mergeCells count="3">
    <mergeCell ref="C10:D10"/>
    <mergeCell ref="H10:M10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2022-06-09T02:29:29Z</cp:lastPrinted>
  <dcterms:created xsi:type="dcterms:W3CDTF">2014-01-30T18:25:03Z</dcterms:created>
  <dcterms:modified xsi:type="dcterms:W3CDTF">2022-06-09T02:34:57Z</dcterms:modified>
</cp:coreProperties>
</file>